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38520" yWindow="5100" windowWidth="38640" windowHeight="21240" tabRatio="600" firstSheet="0" activeTab="4" autoFilterDateGrouping="1"/>
  </bookViews>
  <sheets>
    <sheet xmlns:r="http://schemas.openxmlformats.org/officeDocument/2006/relationships" name="封面" sheetId="1" state="visible" r:id="rId1"/>
    <sheet xmlns:r="http://schemas.openxmlformats.org/officeDocument/2006/relationships" name="分类框架" sheetId="2" state="visible" r:id="rId2"/>
    <sheet xmlns:r="http://schemas.openxmlformats.org/officeDocument/2006/relationships" name="类别与组别" sheetId="3" state="visible" r:id="rId3"/>
    <sheet xmlns:r="http://schemas.openxmlformats.org/officeDocument/2006/relationships" name="概览" sheetId="4" state="visible" r:id="rId4"/>
    <sheet xmlns:r="http://schemas.openxmlformats.org/officeDocument/2006/relationships" name="路径汇总" sheetId="5" state="visible" r:id="rId5"/>
    <sheet xmlns:r="http://schemas.openxmlformats.org/officeDocument/2006/relationships" name="工具总览" sheetId="6" state="visible" r:id="rId6"/>
    <sheet xmlns:r="http://schemas.openxmlformats.org/officeDocument/2006/relationships" name="经济工具" sheetId="7" state="visible" r:id="rId7"/>
    <sheet xmlns:r="http://schemas.openxmlformats.org/officeDocument/2006/relationships" name="规制工具" sheetId="8" state="visible" r:id="rId8"/>
    <sheet xmlns:r="http://schemas.openxmlformats.org/officeDocument/2006/relationships" name="政府投资与消费" sheetId="9" state="visible" r:id="rId9"/>
    <sheet xmlns:r="http://schemas.openxmlformats.org/officeDocument/2006/relationships" name="信息工具" sheetId="10" state="visible" r:id="rId10"/>
    <sheet xmlns:r="http://schemas.openxmlformats.org/officeDocument/2006/relationships" name="自愿措施" sheetId="11" state="visible" r:id="rId11"/>
    <sheet xmlns:r="http://schemas.openxmlformats.org/officeDocument/2006/relationships" name="属性定义" sheetId="12" state="visible" r:id="rId12"/>
    <sheet xmlns:r="http://schemas.openxmlformats.org/officeDocument/2006/relationships" name="已终止" sheetId="13" state="visible" r:id="rId13"/>
  </sheets>
  <definedNames/>
  <calcPr calcId="0" fullCalcOnLoad="1"/>
</workbook>
</file>

<file path=xl/styles.xml><?xml version="1.0" encoding="utf-8"?>
<styleSheet xmlns="http://schemas.openxmlformats.org/spreadsheetml/2006/main">
  <numFmts count="0"/>
  <fonts count="78">
    <font>
      <name val="等线"/>
      <sz val="12"/>
    </font>
    <font>
      <name val="宋体"/>
      <charset val="134"/>
      <family val="3"/>
      <sz val="9"/>
      <scheme val="minor"/>
    </font>
    <font>
      <name val="等线"/>
      <charset val="134"/>
      <b val="1"/>
      <color rgb="FF000000"/>
      <sz val="10"/>
      <scheme val="minor"/>
    </font>
    <font>
      <name val="等线"/>
      <charset val="134"/>
      <color rgb="FF000000"/>
      <sz val="10"/>
      <scheme val="minor"/>
    </font>
    <font>
      <name val="等线"/>
      <charset val="134"/>
      <color theme="1"/>
      <sz val="10"/>
      <scheme val="minor"/>
    </font>
    <font>
      <name val="等线"/>
      <charset val="134"/>
      <b val="1"/>
      <color theme="1"/>
      <sz val="10"/>
      <scheme val="minor"/>
    </font>
    <font>
      <name val="等线"/>
      <charset val="134"/>
      <family val="3"/>
      <color rgb="FF000000"/>
      <sz val="10"/>
      <scheme val="minor"/>
    </font>
    <font>
      <name val="等线"/>
      <charset val="134"/>
      <family val="3"/>
      <color theme="1"/>
      <sz val="10"/>
      <scheme val="minor"/>
    </font>
    <font>
      <name val="等线"/>
      <charset val="134"/>
      <b val="1"/>
      <color rgb="FFFFFFFF"/>
      <sz val="11"/>
      <scheme val="minor"/>
    </font>
    <font>
      <name val="等线"/>
      <family val="2"/>
      <color theme="1"/>
      <sz val="11"/>
      <scheme val="minor"/>
    </font>
    <font>
      <name val="等线"/>
      <charset val="134"/>
      <family val="3"/>
      <b val="1"/>
      <color rgb="FFFFFFFF"/>
      <sz val="11"/>
      <scheme val="minor"/>
    </font>
    <font>
      <name val="等线"/>
      <charset val="134"/>
      <family val="3"/>
      <b val="1"/>
      <color theme="1"/>
      <sz val="10"/>
      <scheme val="minor"/>
    </font>
    <font>
      <name val="等线"/>
      <b val="1"/>
      <color theme="1"/>
      <sz val="10"/>
    </font>
    <font>
      <name val="宋体"/>
      <b val="1"/>
      <color theme="1"/>
      <sz val="12"/>
    </font>
    <font>
      <name val="等线"/>
      <b val="1"/>
      <color rgb="FFFFFFFF"/>
      <sz val="11"/>
    </font>
    <font>
      <name val="宋体"/>
      <b val="1"/>
      <color rgb="FFFFFFFF"/>
      <sz val="12"/>
    </font>
    <font>
      <name val="等线"/>
      <b val="1"/>
      <color theme="1"/>
      <sz val="11"/>
    </font>
    <font>
      <name val="等线"/>
      <b val="1"/>
      <sz val="10"/>
    </font>
    <font>
      <name val="宋体"/>
      <b val="1"/>
      <sz val="12"/>
    </font>
    <font>
      <name val="等线"/>
      <b val="1"/>
      <sz val="11"/>
    </font>
    <font>
      <b val="1"/>
    </font>
    <font>
      <name val="等线"/>
      <charset val="134"/>
      <b val="1"/>
      <color theme="1"/>
      <sz val="18"/>
      <scheme val="minor"/>
    </font>
    <font>
      <name val="等线"/>
      <charset val="134"/>
      <b val="1"/>
      <color theme="1"/>
      <sz val="13"/>
      <scheme val="minor"/>
    </font>
    <font>
      <name val="等线"/>
      <charset val="134"/>
      <color theme="1"/>
      <sz val="12"/>
      <scheme val="minor"/>
    </font>
    <font>
      <name val="等线"/>
      <charset val="134"/>
      <family val="3"/>
      <b val="1"/>
      <color rgb="FF44749F"/>
      <sz val="13"/>
      <scheme val="minor"/>
    </font>
    <font>
      <name val="等线"/>
      <charset val="134"/>
      <family val="3"/>
      <b val="1"/>
      <color rgb="FF000000"/>
      <sz val="10"/>
      <scheme val="minor"/>
    </font>
    <font>
      <name val="等线"/>
      <charset val="134"/>
      <family val="3"/>
      <b val="1"/>
      <color rgb="FF44749F"/>
      <sz val="12"/>
      <scheme val="minor"/>
    </font>
    <font>
      <sz val="10"/>
    </font>
    <font>
      <name val="宋体"/>
      <charset val="134"/>
      <b val="1"/>
      <color theme="1"/>
      <sz val="18"/>
      <scheme val="minor"/>
    </font>
    <font>
      <name val="宋体"/>
      <charset val="134"/>
      <color theme="1"/>
      <sz val="10"/>
      <scheme val="minor"/>
    </font>
    <font>
      <name val="宋体"/>
      <family val="2"/>
      <color theme="1"/>
      <sz val="11"/>
      <scheme val="minor"/>
    </font>
    <font>
      <name val="宋体"/>
      <charset val="134"/>
      <family val="3"/>
      <b val="1"/>
      <color theme="1"/>
      <sz val="13"/>
      <scheme val="minor"/>
    </font>
    <font>
      <name val="宋体"/>
      <charset val="134"/>
      <color theme="1"/>
      <sz val="12"/>
      <scheme val="minor"/>
    </font>
    <font>
      <name val="宋体"/>
      <charset val="134"/>
      <family val="3"/>
      <b val="1"/>
      <color rgb="FF44749F"/>
      <sz val="13"/>
      <scheme val="minor"/>
    </font>
    <font>
      <name val="宋体"/>
      <charset val="134"/>
      <family val="3"/>
      <b val="1"/>
      <color rgb="FF000000"/>
      <sz val="12"/>
      <scheme val="minor"/>
    </font>
    <font>
      <name val="宋体"/>
      <charset val="134"/>
      <family val="3"/>
      <b val="1"/>
      <color theme="1"/>
      <sz val="10"/>
      <scheme val="minor"/>
    </font>
    <font>
      <name val="宋体"/>
      <charset val="134"/>
      <family val="3"/>
      <b val="1"/>
      <color theme="1"/>
      <sz val="12"/>
      <scheme val="minor"/>
    </font>
    <font>
      <name val="宋体"/>
      <charset val="134"/>
      <family val="3"/>
      <b val="1"/>
      <color rgb="FF44749F"/>
      <sz val="12"/>
      <scheme val="minor"/>
    </font>
    <font>
      <name val="宋体"/>
      <charset val="134"/>
      <sz val="10"/>
    </font>
    <font>
      <name val="等线"/>
      <b val="1"/>
      <color theme="1"/>
      <sz val="18"/>
    </font>
    <font>
      <name val="等线"/>
      <color theme="1"/>
      <sz val="10"/>
    </font>
    <font>
      <name val="等线"/>
      <color theme="1"/>
      <sz val="11"/>
    </font>
    <font>
      <name val="等线"/>
      <b val="1"/>
      <color theme="1"/>
      <sz val="13"/>
    </font>
    <font>
      <name val="等线"/>
      <color theme="1"/>
      <sz val="12"/>
    </font>
    <font>
      <name val="等线"/>
      <b val="1"/>
      <color rgb="FF44749F"/>
      <sz val="13"/>
    </font>
    <font>
      <name val="等线"/>
      <b val="1"/>
      <color rgb="FF000000"/>
      <sz val="12"/>
    </font>
    <font>
      <name val="等线"/>
      <b val="1"/>
      <color theme="1"/>
      <sz val="12"/>
    </font>
    <font>
      <name val="等线"/>
      <b val="1"/>
      <color rgb="FF44749F"/>
      <sz val="12"/>
    </font>
    <font>
      <name val="等线"/>
      <sz val="10"/>
    </font>
    <font>
      <name val="等线"/>
      <b val="1"/>
    </font>
    <font>
      <name val="等线"/>
      <b val="1"/>
      <color rgb="FF0E5C46"/>
      <sz val="13"/>
    </font>
    <font>
      <name val="等线"/>
      <b val="1"/>
      <color rgb="FF0E5C46"/>
      <sz val="12"/>
    </font>
    <font>
      <name val="等线"/>
      <charset val="134"/>
      <color rgb="FF4E83FD"/>
      <sz val="21"/>
      <scheme val="minor"/>
    </font>
    <font>
      <name val="等线"/>
      <charset val="134"/>
      <color rgb="FF4E83FD"/>
      <sz val="10"/>
      <scheme val="minor"/>
    </font>
    <font>
      <name val="等线"/>
      <charset val="134"/>
      <b val="1"/>
      <color rgb="FF000000"/>
      <sz val="13"/>
      <scheme val="minor"/>
    </font>
    <font>
      <name val="等线"/>
      <family val="2"/>
      <color theme="10"/>
      <sz val="11"/>
      <u val="single"/>
      <scheme val="minor"/>
    </font>
    <font>
      <name val="等线"/>
      <charset val="134"/>
      <family val="3"/>
      <b val="1"/>
      <color theme="1"/>
      <sz val="12"/>
      <scheme val="minor"/>
    </font>
    <font>
      <name val="等线"/>
      <charset val="134"/>
      <family val="3"/>
      <color theme="1"/>
      <sz val="12"/>
      <scheme val="minor"/>
    </font>
    <font>
      <name val="等线"/>
      <charset val="134"/>
      <family val="3"/>
      <b val="1"/>
      <color rgb="FF4E83FD"/>
      <sz val="12"/>
      <scheme val="minor"/>
    </font>
    <font>
      <name val="等线"/>
      <charset val="134"/>
      <family val="3"/>
      <b val="1"/>
      <color rgb="FF000000"/>
      <sz val="12"/>
      <scheme val="minor"/>
    </font>
    <font>
      <name val="等线"/>
      <charset val="134"/>
      <family val="3"/>
      <color rgb="FF000000"/>
      <sz val="12"/>
      <scheme val="minor"/>
    </font>
    <font>
      <name val="等线"/>
      <charset val="134"/>
      <family val="3"/>
      <b val="1"/>
      <i val="1"/>
      <color theme="1"/>
      <sz val="12"/>
      <scheme val="minor"/>
    </font>
    <font>
      <name val="等线"/>
      <b val="1"/>
      <sz val="12"/>
    </font>
    <font>
      <name val="等线"/>
      <sz val="12"/>
    </font>
    <font>
      <name val="等线"/>
      <b val="1"/>
      <color rgb="FF000000"/>
      <sz val="10"/>
    </font>
    <font>
      <name val="等线"/>
      <color rgb="FF000000"/>
      <sz val="10"/>
    </font>
    <font>
      <name val="等线"/>
      <color rgb="FF4E83FD"/>
      <sz val="21"/>
    </font>
    <font>
      <name val="等线"/>
      <color rgb="FF4E83FD"/>
      <sz val="10"/>
    </font>
    <font>
      <name val="等线"/>
      <b val="1"/>
      <color rgb="FF000000"/>
      <sz val="13"/>
    </font>
    <font>
      <name val="等线"/>
      <color theme="10"/>
      <sz val="11"/>
      <u val="single"/>
    </font>
    <font>
      <name val="等线"/>
      <b val="1"/>
      <color rgb="FF4E83FD"/>
      <sz val="12"/>
    </font>
    <font>
      <name val="等线"/>
      <color rgb="FF000000"/>
      <sz val="12"/>
    </font>
    <font>
      <name val="等线"/>
      <b val="1"/>
      <i val="1"/>
      <color theme="1"/>
      <sz val="12"/>
    </font>
    <font>
      <name val="等线"/>
      <color rgb="FF0E5C46"/>
      <sz val="21"/>
    </font>
    <font>
      <name val="等线"/>
      <color rgb="FF0E5C46"/>
      <sz val="10"/>
    </font>
    <font>
      <name val="等线"/>
      <b val="1"/>
      <color rgb="FFFFFFFF"/>
      <sz val="10"/>
    </font>
    <font>
      <name val="等线"/>
      <b val="1"/>
      <color rgb="FFFFFFFF"/>
    </font>
    <font>
      <name val="等线"/>
      <b val="1"/>
      <color rgb="FF000000"/>
    </font>
  </fonts>
  <fills count="44">
    <fill>
      <patternFill/>
    </fill>
    <fill>
      <patternFill patternType="gray125"/>
    </fill>
    <fill>
      <patternFill patternType="solid">
        <fgColor rgb="FFF2F2F2"/>
        <bgColor indexed="64"/>
      </patternFill>
    </fill>
    <fill>
      <patternFill patternType="solid">
        <fgColor rgb="FFF7CAAC"/>
        <bgColor indexed="64"/>
      </patternFill>
    </fill>
    <fill>
      <patternFill patternType="solid">
        <fgColor rgb="FFDEEAF6"/>
        <bgColor indexed="64"/>
      </patternFill>
    </fill>
    <fill>
      <patternFill patternType="solid">
        <fgColor rgb="FFFFE598"/>
        <bgColor indexed="64"/>
      </patternFill>
    </fill>
    <fill>
      <patternFill patternType="solid">
        <fgColor rgb="FFFBE4D5"/>
        <bgColor indexed="64"/>
      </patternFill>
    </fill>
    <fill>
      <patternFill patternType="solid">
        <fgColor rgb="FFC5D9F1"/>
        <bgColor indexed="64"/>
      </patternFill>
    </fill>
    <fill>
      <patternFill patternType="solid">
        <fgColor rgb="FFF7EFD7"/>
        <bgColor indexed="64"/>
      </patternFill>
    </fill>
    <fill>
      <patternFill patternType="solid">
        <fgColor rgb="FFFFF2CB"/>
        <bgColor indexed="64"/>
      </patternFill>
    </fill>
    <fill>
      <patternFill patternType="solid">
        <fgColor rgb="FF595959"/>
        <bgColor indexed="64"/>
      </patternFill>
    </fill>
    <fill>
      <patternFill patternType="solid">
        <fgColor rgb="FFED7D31"/>
        <bgColor indexed="64"/>
      </patternFill>
    </fill>
    <fill>
      <patternFill patternType="solid">
        <fgColor rgb="FF9CC2E5"/>
        <bgColor indexed="64"/>
      </patternFill>
    </fill>
    <fill>
      <patternFill patternType="solid">
        <fgColor rgb="FFFFC000"/>
        <bgColor indexed="64"/>
      </patternFill>
    </fill>
    <fill>
      <patternFill patternType="solid">
        <fgColor rgb="FFF4B083"/>
        <bgColor indexed="64"/>
      </patternFill>
    </fill>
    <fill>
      <patternFill patternType="solid">
        <fgColor rgb="FF8E98A5"/>
        <bgColor indexed="64"/>
      </patternFill>
    </fill>
    <fill>
      <patternFill patternType="solid">
        <fgColor rgb="FFFFD965"/>
        <bgColor indexed="64"/>
      </patternFill>
    </fill>
    <fill>
      <patternFill patternType="solid">
        <fgColor rgb="FFED7D31"/>
        <bgColor rgb="FFED7D31"/>
      </patternFill>
    </fill>
    <fill>
      <patternFill patternType="solid">
        <fgColor rgb="FFF4B083"/>
        <bgColor rgb="FFF4B083"/>
      </patternFill>
    </fill>
    <fill>
      <patternFill patternType="solid">
        <fgColor rgb="FFFFC000"/>
        <bgColor rgb="FFFFC000"/>
      </patternFill>
    </fill>
    <fill>
      <patternFill patternType="solid">
        <fgColor rgb="FF595959"/>
        <bgColor rgb="FF595959"/>
      </patternFill>
    </fill>
    <fill>
      <patternFill patternType="solid">
        <fgColor rgb="FF8E98A5"/>
        <bgColor rgb="FF8E98A5"/>
      </patternFill>
    </fill>
    <fill>
      <patternFill patternType="solid">
        <fgColor rgb="FF9CC2E5"/>
        <bgColor rgb="FF9CC2E5"/>
      </patternFill>
    </fill>
    <fill>
      <patternFill patternType="solid">
        <fgColor rgb="FFFFD965"/>
        <bgColor rgb="FFFFD965"/>
      </patternFill>
    </fill>
    <fill>
      <patternFill patternType="solid">
        <fgColor rgb="007EDAFB"/>
        <bgColor rgb="007EDAFB"/>
      </patternFill>
    </fill>
    <fill>
      <patternFill patternType="solid">
        <fgColor rgb="008EE085"/>
        <bgColor rgb="008EE085"/>
      </patternFill>
    </fill>
    <fill>
      <patternFill patternType="solid">
        <fgColor rgb="00F2F2F2"/>
        <bgColor rgb="00F2F2F2"/>
      </patternFill>
    </fill>
    <fill>
      <patternFill patternType="solid">
        <fgColor rgb="FFFFFFFF"/>
        <bgColor indexed="64"/>
      </patternFill>
    </fill>
    <fill>
      <patternFill patternType="solid">
        <fgColor rgb="FFFFFF00"/>
        <bgColor indexed="64"/>
      </patternFill>
    </fill>
    <fill>
      <patternFill patternType="solid">
        <fgColor theme="5" tint="0.5999938962981048"/>
        <bgColor indexed="64"/>
      </patternFill>
    </fill>
    <fill>
      <patternFill patternType="solid">
        <fgColor rgb="FF92D050"/>
        <bgColor indexed="64"/>
      </patternFill>
    </fill>
    <fill>
      <patternFill patternType="solid">
        <fgColor rgb="FF00B0F0"/>
        <bgColor indexed="64"/>
      </patternFill>
    </fill>
    <fill>
      <patternFill patternType="solid">
        <fgColor rgb="FFCC66FF"/>
        <bgColor indexed="64"/>
      </patternFill>
    </fill>
    <fill>
      <patternFill patternType="solid">
        <fgColor rgb="FFD9E2F3"/>
        <bgColor indexed="64"/>
      </patternFill>
    </fill>
    <fill>
      <patternFill patternType="solid">
        <fgColor rgb="FFE2EEDA"/>
        <bgColor indexed="64"/>
      </patternFill>
    </fill>
    <fill>
      <patternFill patternType="solid">
        <fgColor rgb="FFC6E0B4"/>
      </patternFill>
    </fill>
    <fill>
      <patternFill patternType="solid">
        <fgColor rgb="FF0E5C46"/>
      </patternFill>
    </fill>
    <fill>
      <patternFill patternType="solid">
        <fgColor rgb="FFDEEAF6"/>
      </patternFill>
    </fill>
    <fill>
      <patternFill patternType="solid">
        <fgColor rgb="FFFBE4D5"/>
      </patternFill>
    </fill>
    <fill>
      <patternFill patternType="solid">
        <fgColor rgb="FFFFF2CB"/>
      </patternFill>
    </fill>
    <fill>
      <patternFill patternType="solid">
        <fgColor rgb="FFD9E2F3"/>
      </patternFill>
    </fill>
    <fill>
      <patternFill patternType="solid">
        <fgColor rgb="FFE2EEDA"/>
      </patternFill>
    </fill>
    <fill>
      <patternFill patternType="solid">
        <fgColor rgb="FFF2F2F2"/>
      </patternFill>
    </fill>
    <fill>
      <patternFill patternType="solid">
        <fgColor rgb="FFE2EFDA"/>
      </patternFill>
    </fill>
  </fills>
  <borders count="39">
    <border>
      <left/>
      <right/>
      <top/>
      <bottom/>
      <diagonal/>
    </border>
    <border>
      <left style="thin">
        <color rgb="FFDEE0E3"/>
      </left>
      <right style="thin">
        <color rgb="FFDEE0E3"/>
      </right>
      <top style="thin">
        <color rgb="FFDEE0E3"/>
      </top>
      <bottom style="thin">
        <color rgb="FFDEE0E3"/>
      </bottom>
      <diagonal/>
    </border>
    <border>
      <left/>
      <right/>
      <top style="thin">
        <color rgb="FFDEE0E3"/>
      </top>
      <bottom style="thin">
        <color rgb="FFDEE0E3"/>
      </bottom>
      <diagonal/>
    </border>
    <border>
      <left/>
      <right style="thin">
        <color rgb="FFDEE0E3"/>
      </right>
      <top style="thin">
        <color rgb="FFDEE0E3"/>
      </top>
      <bottom style="thin">
        <color rgb="FFDEE0E3"/>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DEE0E3"/>
      </left>
      <right style="thin">
        <color rgb="FFDEE0E3"/>
      </right>
      <top style="thin">
        <color rgb="FFDEE0E3"/>
      </top>
      <bottom style="thin">
        <color rgb="FF000000"/>
      </bottom>
      <diagonal/>
    </border>
    <border>
      <left/>
      <right style="thin">
        <color rgb="FFDEE0E3"/>
      </right>
      <top style="thin">
        <color rgb="FFDEE0E3"/>
      </top>
      <bottom style="thin">
        <color rgb="FF000000"/>
      </bottom>
      <diagonal/>
    </border>
    <border>
      <left/>
      <right/>
      <top style="thin">
        <color rgb="FF000000"/>
      </top>
      <bottom/>
      <diagonal/>
    </border>
    <border>
      <left/>
      <right style="thin">
        <color rgb="FF000000"/>
      </right>
      <top style="thin">
        <color rgb="FF000000"/>
      </top>
      <bottom/>
      <diagonal/>
    </border>
    <border>
      <left/>
      <right/>
      <top style="thin">
        <color rgb="FFDEE0E3"/>
      </top>
      <bottom/>
      <diagonal/>
    </border>
    <border>
      <left/>
      <right style="thin">
        <color rgb="FFDEE0E3"/>
      </right>
      <top style="thin">
        <color rgb="FFDEE0E3"/>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DEE0E3"/>
      </left>
      <right style="thin">
        <color rgb="FFDEE0E3"/>
      </right>
      <top/>
      <bottom style="thin">
        <color rgb="FFDEE0E3"/>
      </bottom>
      <diagonal/>
    </border>
    <border>
      <left style="thin">
        <color indexed="64"/>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diagonal/>
    </border>
    <border>
      <left style="thin">
        <color rgb="FFDEE0E3"/>
      </left>
      <right/>
      <top/>
      <bottom/>
      <diagonal/>
    </border>
    <border>
      <left style="thin">
        <color rgb="FFDEE0E3"/>
      </left>
      <right style="thin">
        <color rgb="FFDEE0E3"/>
      </right>
      <top/>
      <bottom/>
      <diagonal/>
    </border>
    <border>
      <left style="thin"/>
      <right style="thin"/>
      <top style="thin"/>
      <bottom style="thin"/>
    </border>
    <border>
      <left style="thin"/>
      <right style="thin"/>
      <bottom style="thin"/>
    </border>
    <border>
      <left style="thin">
        <color rgb="FFDEE0E3"/>
      </left>
      <right style="thin">
        <color rgb="FFDEE0E3"/>
      </right>
      <top style="thin">
        <color rgb="FFDEE0E3"/>
      </top>
      <bottom/>
      <diagonal/>
    </border>
    <border>
      <left style="thin">
        <color indexed="64"/>
      </left>
      <right style="thin">
        <color rgb="FF000000"/>
      </right>
      <top style="thin">
        <color indexed="64"/>
      </top>
      <bottom style="thin">
        <color indexed="64"/>
      </bottom>
      <diagonal/>
    </border>
    <border>
      <left/>
      <right/>
      <top style="thin">
        <color indexed="64"/>
      </top>
      <bottom style="thin">
        <color indexed="64"/>
      </bottom>
      <diagonal/>
    </border>
    <border>
      <left/>
      <right style="thin">
        <color rgb="FF000000"/>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right/>
      <top style="thin">
        <color indexed="64"/>
      </top>
      <bottom/>
      <diagonal/>
    </border>
    <border>
      <left/>
      <right style="thin">
        <color rgb="FF000000"/>
      </right>
      <top style="thin">
        <color indexed="64"/>
      </top>
      <bottom/>
      <diagonal/>
    </border>
    <border>
      <left style="thin">
        <color auto="1"/>
      </left>
      <right/>
      <top/>
      <bottom/>
      <diagonal/>
    </border>
  </borders>
  <cellStyleXfs count="1">
    <xf numFmtId="0" fontId="63" fillId="0" borderId="0"/>
  </cellStyleXfs>
  <cellXfs count="306">
    <xf numFmtId="0" fontId="0" fillId="0" borderId="0" pivotButton="0" quotePrefix="0" xfId="0"/>
    <xf numFmtId="0" fontId="0" fillId="0" borderId="0" applyAlignment="1" pivotButton="0" quotePrefix="0" xfId="0">
      <alignment horizontal="center"/>
    </xf>
    <xf numFmtId="0" fontId="2" fillId="2" borderId="0" pivotButton="0" quotePrefix="0" xfId="0"/>
    <xf numFmtId="0" fontId="3" fillId="2" borderId="0" pivotButton="0" quotePrefix="0" xfId="0"/>
    <xf numFmtId="0" fontId="4" fillId="3" borderId="0" pivotButton="0" quotePrefix="0" xfId="0"/>
    <xf numFmtId="0" fontId="4" fillId="4" borderId="0" pivotButton="0" quotePrefix="0" xfId="0"/>
    <xf numFmtId="0" fontId="4" fillId="5" borderId="0" pivotButton="0" quotePrefix="0" xfId="0"/>
    <xf numFmtId="0" fontId="4" fillId="6" borderId="0" pivotButton="0" quotePrefix="0" xfId="0"/>
    <xf numFmtId="0" fontId="4" fillId="7" borderId="0" pivotButton="0" quotePrefix="0" xfId="0"/>
    <xf numFmtId="0" fontId="4" fillId="8" borderId="0" pivotButton="0" quotePrefix="0" xfId="0"/>
    <xf numFmtId="0" fontId="5" fillId="4" borderId="0" pivotButton="0" quotePrefix="0" xfId="0"/>
    <xf numFmtId="0" fontId="4" fillId="9" borderId="0" pivotButton="0" quotePrefix="0" xfId="0"/>
    <xf numFmtId="0" fontId="6" fillId="2" borderId="0" pivotButton="0" quotePrefix="0" xfId="0"/>
    <xf numFmtId="0" fontId="7" fillId="3" borderId="0" pivotButton="0" quotePrefix="0" xfId="0"/>
    <xf numFmtId="0" fontId="7" fillId="4" borderId="0" pivotButton="0" quotePrefix="0" xfId="0"/>
    <xf numFmtId="0" fontId="7" fillId="5" borderId="0" pivotButton="0" quotePrefix="0" xfId="0"/>
    <xf numFmtId="0" fontId="7" fillId="6" borderId="0" pivotButton="0" quotePrefix="0" xfId="0"/>
    <xf numFmtId="0" fontId="7" fillId="8" borderId="0" pivotButton="0" quotePrefix="0" xfId="0"/>
    <xf numFmtId="0" fontId="8" fillId="10" borderId="0" applyAlignment="1" pivotButton="0" quotePrefix="0" xfId="0">
      <alignment horizontal="center" vertical="center"/>
    </xf>
    <xf numFmtId="0" fontId="9" fillId="0" borderId="0" pivotButton="0" quotePrefix="0" xfId="0"/>
    <xf numFmtId="0" fontId="5" fillId="11" borderId="0" applyAlignment="1" pivotButton="0" quotePrefix="0" xfId="0">
      <alignment horizontal="center" vertical="center"/>
    </xf>
    <xf numFmtId="0" fontId="5" fillId="12" borderId="0" applyAlignment="1" pivotButton="0" quotePrefix="0" xfId="0">
      <alignment horizontal="center" vertical="center"/>
    </xf>
    <xf numFmtId="0" fontId="5" fillId="13" borderId="0" applyAlignment="1" pivotButton="0" quotePrefix="0" xfId="0">
      <alignment horizontal="center" vertical="center"/>
    </xf>
    <xf numFmtId="0" fontId="5" fillId="14" borderId="0" applyAlignment="1" pivotButton="0" quotePrefix="0" xfId="0">
      <alignment horizontal="center" vertical="center"/>
    </xf>
    <xf numFmtId="0" fontId="5" fillId="15" borderId="0" applyAlignment="1" pivotButton="0" quotePrefix="0" xfId="0">
      <alignment horizontal="center" vertical="center"/>
    </xf>
    <xf numFmtId="0" fontId="5" fillId="16" borderId="0" applyAlignment="1" pivotButton="0" quotePrefix="0" xfId="0">
      <alignment horizontal="center" vertical="center"/>
    </xf>
    <xf numFmtId="0" fontId="10" fillId="10" borderId="0" applyAlignment="1" pivotButton="0" quotePrefix="0" xfId="0">
      <alignment horizontal="center" vertical="center"/>
    </xf>
    <xf numFmtId="0" fontId="11" fillId="11" borderId="0" applyAlignment="1" pivotButton="0" quotePrefix="0" xfId="0">
      <alignment horizontal="center" vertical="center"/>
    </xf>
    <xf numFmtId="0" fontId="11" fillId="12" borderId="0" applyAlignment="1" pivotButton="0" quotePrefix="0" xfId="0">
      <alignment horizontal="center" vertical="center"/>
    </xf>
    <xf numFmtId="0" fontId="11" fillId="13" borderId="0" applyAlignment="1" pivotButton="0" quotePrefix="0" xfId="0">
      <alignment horizontal="center" vertical="center"/>
    </xf>
    <xf numFmtId="0" fontId="11" fillId="14" borderId="0" applyAlignment="1" pivotButton="0" quotePrefix="0" xfId="0">
      <alignment horizontal="center" vertical="center"/>
    </xf>
    <xf numFmtId="0" fontId="11" fillId="16" borderId="0" applyAlignment="1" pivotButton="0" quotePrefix="0" xfId="0">
      <alignment horizontal="center" vertical="center"/>
    </xf>
    <xf numFmtId="0" fontId="14" fillId="20" borderId="0" applyAlignment="1" pivotButton="0" quotePrefix="0" xfId="0">
      <alignment horizontal="center" vertical="center"/>
    </xf>
    <xf numFmtId="0" fontId="15" fillId="20" borderId="0" applyAlignment="1" pivotButton="0" quotePrefix="0" xfId="0">
      <alignment horizontal="center" vertical="center"/>
    </xf>
    <xf numFmtId="0" fontId="12" fillId="17" borderId="0" applyAlignment="1" pivotButton="0" quotePrefix="0" xfId="0">
      <alignment horizontal="center" vertical="center"/>
    </xf>
    <xf numFmtId="0" fontId="13" fillId="17" borderId="0" applyAlignment="1" pivotButton="0" quotePrefix="0" xfId="0">
      <alignment horizontal="center" vertical="center"/>
    </xf>
    <xf numFmtId="0" fontId="12" fillId="19" borderId="0" applyAlignment="1" pivotButton="0" quotePrefix="0" xfId="0">
      <alignment horizontal="center" vertical="center"/>
    </xf>
    <xf numFmtId="0" fontId="13" fillId="19" borderId="0" applyAlignment="1" pivotButton="0" quotePrefix="0" xfId="0">
      <alignment horizontal="center" vertical="center"/>
    </xf>
    <xf numFmtId="0" fontId="12" fillId="18" borderId="0" applyAlignment="1" pivotButton="0" quotePrefix="0" xfId="0">
      <alignment horizontal="center" vertical="center"/>
    </xf>
    <xf numFmtId="0" fontId="13" fillId="18" borderId="0" applyAlignment="1" pivotButton="0" quotePrefix="0" xfId="0">
      <alignment horizontal="center" vertical="center"/>
    </xf>
    <xf numFmtId="0" fontId="12" fillId="21" borderId="0" applyAlignment="1" pivotButton="0" quotePrefix="0" xfId="0">
      <alignment horizontal="center" vertical="center"/>
    </xf>
    <xf numFmtId="0" fontId="13" fillId="21" borderId="0" applyAlignment="1" pivotButton="0" quotePrefix="0" xfId="0">
      <alignment horizontal="center" vertical="center"/>
    </xf>
    <xf numFmtId="0" fontId="16" fillId="19" borderId="0" applyAlignment="1" pivotButton="0" quotePrefix="0" xfId="0">
      <alignment horizontal="center" vertical="center"/>
    </xf>
    <xf numFmtId="0" fontId="17" fillId="17" borderId="0" applyAlignment="1" pivotButton="0" quotePrefix="0" xfId="0">
      <alignment horizontal="center" vertical="center"/>
    </xf>
    <xf numFmtId="0" fontId="18" fillId="17" borderId="0" applyAlignment="1" pivotButton="0" quotePrefix="0" xfId="0">
      <alignment horizontal="center" vertical="center"/>
    </xf>
    <xf numFmtId="0" fontId="17" fillId="22" borderId="0" applyAlignment="1" pivotButton="0" quotePrefix="0" xfId="0">
      <alignment horizontal="center" vertical="center"/>
    </xf>
    <xf numFmtId="0" fontId="18" fillId="22" borderId="0" applyAlignment="1" pivotButton="0" quotePrefix="0" xfId="0">
      <alignment horizontal="center" vertical="center"/>
    </xf>
    <xf numFmtId="0" fontId="17" fillId="19" borderId="0" applyAlignment="1" pivotButton="0" quotePrefix="0" xfId="0">
      <alignment horizontal="center" vertical="center"/>
    </xf>
    <xf numFmtId="0" fontId="18" fillId="19" borderId="0" applyAlignment="1" pivotButton="0" quotePrefix="0" xfId="0">
      <alignment horizontal="center" vertical="center"/>
    </xf>
    <xf numFmtId="0" fontId="17" fillId="18" borderId="0" applyAlignment="1" pivotButton="0" quotePrefix="0" xfId="0">
      <alignment horizontal="center" vertical="center"/>
    </xf>
    <xf numFmtId="0" fontId="18" fillId="18" borderId="0" applyAlignment="1" pivotButton="0" quotePrefix="0" xfId="0">
      <alignment horizontal="center" vertical="center"/>
    </xf>
    <xf numFmtId="0" fontId="17" fillId="21" borderId="0" applyAlignment="1" pivotButton="0" quotePrefix="0" xfId="0">
      <alignment horizontal="center" vertical="center"/>
    </xf>
    <xf numFmtId="0" fontId="18" fillId="21" borderId="0" applyAlignment="1" pivotButton="0" quotePrefix="0" xfId="0">
      <alignment horizontal="center" vertical="center"/>
    </xf>
    <xf numFmtId="0" fontId="17" fillId="23" borderId="0" applyAlignment="1" pivotButton="0" quotePrefix="0" xfId="0">
      <alignment horizontal="center" vertical="center"/>
    </xf>
    <xf numFmtId="0" fontId="18" fillId="23" borderId="0" applyAlignment="1" pivotButton="0" quotePrefix="0" xfId="0">
      <alignment horizontal="center" vertical="center"/>
    </xf>
    <xf numFmtId="0" fontId="19" fillId="23" borderId="0" applyAlignment="1" pivotButton="0" quotePrefix="0" xfId="0">
      <alignment horizontal="center" vertical="center"/>
    </xf>
    <xf numFmtId="0" fontId="19" fillId="19" borderId="0" applyAlignment="1" pivotButton="0" quotePrefix="0" xfId="0">
      <alignment horizontal="center" vertical="center"/>
    </xf>
    <xf numFmtId="0" fontId="4" fillId="0" borderId="0" pivotButton="0" quotePrefix="0" xfId="0"/>
    <xf numFmtId="0" fontId="20" fillId="24" borderId="0" applyAlignment="1" pivotButton="0" quotePrefix="0" xfId="0">
      <alignment vertical="top" wrapText="1"/>
    </xf>
    <xf numFmtId="0" fontId="0" fillId="0" borderId="0" applyAlignment="1" pivotButton="0" quotePrefix="0" xfId="0">
      <alignment vertical="top" wrapText="1"/>
    </xf>
    <xf numFmtId="0" fontId="20" fillId="25" borderId="0" applyAlignment="1" pivotButton="0" quotePrefix="0" xfId="0">
      <alignment vertical="top" wrapText="1"/>
    </xf>
    <xf numFmtId="0" fontId="20" fillId="26" borderId="0" applyAlignment="1" pivotButton="0" quotePrefix="0" xfId="0">
      <alignment vertical="top" wrapText="1"/>
    </xf>
    <xf numFmtId="0" fontId="21" fillId="0" borderId="0" applyAlignment="1" pivotButton="0" quotePrefix="0" xfId="0">
      <alignment vertical="center"/>
    </xf>
    <xf numFmtId="0" fontId="4" fillId="0" borderId="0" applyAlignment="1" pivotButton="0" quotePrefix="0" xfId="0">
      <alignment vertical="center"/>
    </xf>
    <xf numFmtId="0" fontId="22" fillId="0" borderId="0" applyAlignment="1" pivotButton="0" quotePrefix="0" xfId="0">
      <alignment vertical="center"/>
    </xf>
    <xf numFmtId="0" fontId="23" fillId="0" borderId="0" applyAlignment="1" pivotButton="0" quotePrefix="0" xfId="0">
      <alignment horizontal="left" vertical="center"/>
    </xf>
    <xf numFmtId="0" fontId="23" fillId="0" borderId="0" applyAlignment="1" pivotButton="0" quotePrefix="0" xfId="0">
      <alignment vertical="center"/>
    </xf>
    <xf numFmtId="0" fontId="24" fillId="0" borderId="0" applyAlignment="1" pivotButton="0" quotePrefix="0" xfId="0">
      <alignment horizontal="center" vertical="center"/>
    </xf>
    <xf numFmtId="0" fontId="25" fillId="0" borderId="0" applyAlignment="1" pivotButton="0" quotePrefix="0" xfId="0">
      <alignment horizontal="center" vertical="center"/>
    </xf>
    <xf numFmtId="0" fontId="11" fillId="0" borderId="0" applyAlignment="1" pivotButton="0" quotePrefix="0" xfId="0">
      <alignment vertical="center"/>
    </xf>
    <xf numFmtId="0" fontId="26" fillId="0" borderId="0" applyAlignment="1" pivotButton="0" quotePrefix="0" xfId="0">
      <alignment horizontal="center" vertical="center"/>
    </xf>
    <xf numFmtId="0" fontId="27" fillId="0" borderId="0" pivotButton="0" quotePrefix="0" xfId="0"/>
    <xf numFmtId="0" fontId="28" fillId="0" borderId="0" applyAlignment="1" pivotButton="0" quotePrefix="0" xfId="0">
      <alignment vertical="center"/>
    </xf>
    <xf numFmtId="0" fontId="29" fillId="0" borderId="0" applyAlignment="1" pivotButton="0" quotePrefix="0" xfId="0">
      <alignment vertical="center"/>
    </xf>
    <xf numFmtId="0" fontId="30" fillId="0" borderId="0" pivotButton="0" quotePrefix="0" xfId="0"/>
    <xf numFmtId="0" fontId="31" fillId="0" borderId="0" applyAlignment="1" pivotButton="0" quotePrefix="0" xfId="0">
      <alignment vertical="center"/>
    </xf>
    <xf numFmtId="0" fontId="32" fillId="0" borderId="0" applyAlignment="1" pivotButton="0" quotePrefix="0" xfId="0">
      <alignment horizontal="left" vertical="center"/>
    </xf>
    <xf numFmtId="0" fontId="32" fillId="0" borderId="0" applyAlignment="1" pivotButton="0" quotePrefix="0" xfId="0">
      <alignment vertical="center"/>
    </xf>
    <xf numFmtId="0" fontId="33" fillId="0" borderId="0" applyAlignment="1" pivotButton="0" quotePrefix="0" xfId="0">
      <alignment horizontal="center" vertical="center"/>
    </xf>
    <xf numFmtId="0" fontId="34" fillId="0" borderId="0" applyAlignment="1" pivotButton="0" quotePrefix="0" xfId="0">
      <alignment horizontal="center" vertical="center"/>
    </xf>
    <xf numFmtId="0" fontId="35" fillId="0" borderId="0" applyAlignment="1" pivotButton="0" quotePrefix="0" xfId="0">
      <alignment vertical="center"/>
    </xf>
    <xf numFmtId="0" fontId="36" fillId="0" borderId="0" applyAlignment="1" pivotButton="0" quotePrefix="0" xfId="0">
      <alignment horizontal="center" vertical="center"/>
    </xf>
    <xf numFmtId="0" fontId="37" fillId="0" borderId="0" applyAlignment="1" pivotButton="0" quotePrefix="0" xfId="0">
      <alignment horizontal="center" vertical="center"/>
    </xf>
    <xf numFmtId="0" fontId="38" fillId="0" borderId="0" pivotButton="0" quotePrefix="0" xfId="0"/>
    <xf numFmtId="0" fontId="39" fillId="0" borderId="0" applyAlignment="1" pivotButton="0" quotePrefix="0" xfId="0">
      <alignment vertical="center"/>
    </xf>
    <xf numFmtId="0" fontId="40" fillId="0" borderId="0" applyAlignment="1" pivotButton="0" quotePrefix="0" xfId="0">
      <alignment vertical="center"/>
    </xf>
    <xf numFmtId="0" fontId="41" fillId="0" borderId="0" pivotButton="0" quotePrefix="0" xfId="0"/>
    <xf numFmtId="0" fontId="42" fillId="0" borderId="0" applyAlignment="1" pivotButton="0" quotePrefix="0" xfId="0">
      <alignment vertical="center"/>
    </xf>
    <xf numFmtId="0" fontId="43" fillId="0" borderId="0" applyAlignment="1" pivotButton="0" quotePrefix="0" xfId="0">
      <alignment horizontal="left" vertical="center"/>
    </xf>
    <xf numFmtId="0" fontId="43" fillId="0" borderId="0" applyAlignment="1" pivotButton="0" quotePrefix="0" xfId="0">
      <alignment vertical="center"/>
    </xf>
    <xf numFmtId="0" fontId="44" fillId="0" borderId="0" applyAlignment="1" pivotButton="0" quotePrefix="0" xfId="0">
      <alignment horizontal="center" vertical="center"/>
    </xf>
    <xf numFmtId="0" fontId="45" fillId="0" borderId="0" applyAlignment="1" pivotButton="0" quotePrefix="0" xfId="0">
      <alignment horizontal="center" vertical="center"/>
    </xf>
    <xf numFmtId="0" fontId="12" fillId="0" borderId="0" applyAlignment="1" pivotButton="0" quotePrefix="0" xfId="0">
      <alignment vertical="center"/>
    </xf>
    <xf numFmtId="0" fontId="46" fillId="0" borderId="0" applyAlignment="1" pivotButton="0" quotePrefix="0" xfId="0">
      <alignment horizontal="center" vertical="center"/>
    </xf>
    <xf numFmtId="0" fontId="47" fillId="0" borderId="0" applyAlignment="1" pivotButton="0" quotePrefix="0" xfId="0">
      <alignment horizontal="center" vertical="center"/>
    </xf>
    <xf numFmtId="0" fontId="43" fillId="0" borderId="0" pivotButton="0" quotePrefix="0" xfId="0"/>
    <xf numFmtId="0" fontId="48" fillId="0" borderId="0" pivotButton="0" quotePrefix="0" xfId="0"/>
    <xf numFmtId="0" fontId="49" fillId="24" borderId="0" applyAlignment="1" pivotButton="0" quotePrefix="0" xfId="0">
      <alignment vertical="top" wrapText="1"/>
    </xf>
    <xf numFmtId="0" fontId="49" fillId="25" borderId="0" applyAlignment="1" pivotButton="0" quotePrefix="0" xfId="0">
      <alignment vertical="top" wrapText="1"/>
    </xf>
    <xf numFmtId="0" fontId="49" fillId="26" borderId="0" applyAlignment="1" pivotButton="0" quotePrefix="0" xfId="0">
      <alignment vertical="top" wrapText="1"/>
    </xf>
    <xf numFmtId="0" fontId="50" fillId="0" borderId="0" applyAlignment="1" pivotButton="0" quotePrefix="0" xfId="0">
      <alignment horizontal="center" vertical="center"/>
    </xf>
    <xf numFmtId="0" fontId="51" fillId="0" borderId="0" applyAlignment="1" pivotButton="0" quotePrefix="0" xfId="0">
      <alignment horizontal="center" vertical="center"/>
    </xf>
    <xf numFmtId="0" fontId="52" fillId="27" borderId="1" pivotButton="0" quotePrefix="0" xfId="0"/>
    <xf numFmtId="0" fontId="0" fillId="0" borderId="2" pivotButton="0" quotePrefix="0" xfId="0"/>
    <xf numFmtId="0" fontId="0" fillId="0" borderId="3" pivotButton="0" quotePrefix="0" xfId="0"/>
    <xf numFmtId="0" fontId="3" fillId="0" borderId="1" applyAlignment="1" pivotButton="0" quotePrefix="0" xfId="0">
      <alignment vertical="center"/>
    </xf>
    <xf numFmtId="0" fontId="53" fillId="0" borderId="1" applyAlignment="1" pivotButton="0" quotePrefix="0" xfId="0">
      <alignment vertical="center"/>
    </xf>
    <xf numFmtId="0" fontId="4" fillId="0" borderId="1" applyAlignment="1" pivotButton="0" quotePrefix="0" xfId="0">
      <alignment vertical="center"/>
    </xf>
    <xf numFmtId="0" fontId="3" fillId="0" borderId="1" pivotButton="0" quotePrefix="0" xfId="0"/>
    <xf numFmtId="0" fontId="54" fillId="0" borderId="1" pivotButton="0" quotePrefix="0" xfId="0"/>
    <xf numFmtId="0" fontId="6" fillId="0" borderId="4" applyAlignment="1" pivotButton="0" quotePrefix="0" xfId="0">
      <alignment horizontal="left" vertical="center" wrapText="1"/>
    </xf>
    <xf numFmtId="0" fontId="0" fillId="0" borderId="5" pivotButton="0" quotePrefix="0" xfId="0"/>
    <xf numFmtId="0" fontId="0" fillId="0" borderId="6" pivotButton="0" quotePrefix="0" xfId="0"/>
    <xf numFmtId="0" fontId="54" fillId="0" borderId="7" pivotButton="0" quotePrefix="0" xfId="0"/>
    <xf numFmtId="0" fontId="0" fillId="0" borderId="8" pivotButton="0" quotePrefix="0" xfId="0"/>
    <xf numFmtId="0" fontId="2" fillId="0" borderId="4" applyAlignment="1" pivotButton="0" quotePrefix="0" xfId="0">
      <alignment horizontal="center"/>
    </xf>
    <xf numFmtId="0" fontId="2" fillId="13" borderId="4" applyAlignment="1" pivotButton="0" quotePrefix="0" xfId="0">
      <alignment horizontal="left"/>
    </xf>
    <xf numFmtId="0" fontId="3" fillId="0" borderId="4" pivotButton="0" quotePrefix="0" xfId="0"/>
    <xf numFmtId="0" fontId="25" fillId="28" borderId="4" applyAlignment="1" pivotButton="0" quotePrefix="0" xfId="0">
      <alignment horizontal="left"/>
    </xf>
    <xf numFmtId="0" fontId="2" fillId="29" borderId="4" applyAlignment="1" pivotButton="0" quotePrefix="0" xfId="0">
      <alignment horizontal="left"/>
    </xf>
    <xf numFmtId="0" fontId="2" fillId="30" borderId="4" applyAlignment="1" pivotButton="0" quotePrefix="0" xfId="0">
      <alignment horizontal="left"/>
    </xf>
    <xf numFmtId="0" fontId="2" fillId="28" borderId="4" applyAlignment="1" pivotButton="0" quotePrefix="0" xfId="0">
      <alignment horizontal="left"/>
    </xf>
    <xf numFmtId="0" fontId="2" fillId="31" borderId="4" applyAlignment="1" pivotButton="0" quotePrefix="0" xfId="0">
      <alignment horizontal="left"/>
    </xf>
    <xf numFmtId="0" fontId="2" fillId="32" borderId="4" applyAlignment="1" pivotButton="0" quotePrefix="0" xfId="0">
      <alignment horizontal="left"/>
    </xf>
    <xf numFmtId="0" fontId="2" fillId="0" borderId="4" applyAlignment="1" pivotButton="0" quotePrefix="0" xfId="0">
      <alignment horizontal="left"/>
    </xf>
    <xf numFmtId="0" fontId="3" fillId="0" borderId="4" applyAlignment="1" pivotButton="0" quotePrefix="0" xfId="0">
      <alignment horizontal="left"/>
    </xf>
    <xf numFmtId="0" fontId="25" fillId="0" borderId="1" pivotButton="0" quotePrefix="0" xfId="0"/>
    <xf numFmtId="0" fontId="55" fillId="0" borderId="1" pivotButton="0" quotePrefix="0" xfId="0"/>
    <xf numFmtId="0" fontId="56" fillId="0" borderId="1" applyAlignment="1" pivotButton="0" quotePrefix="0" xfId="0">
      <alignment horizontal="left" vertical="center" wrapText="1"/>
    </xf>
    <xf numFmtId="0" fontId="57" fillId="0" borderId="1" applyAlignment="1" pivotButton="0" quotePrefix="0" xfId="0">
      <alignment vertical="center" wrapText="1"/>
    </xf>
    <xf numFmtId="0" fontId="58" fillId="0" borderId="1" applyAlignment="1" pivotButton="0" quotePrefix="0" xfId="0">
      <alignment horizontal="center" vertical="center" wrapText="1"/>
    </xf>
    <xf numFmtId="0" fontId="59" fillId="0" borderId="1" applyAlignment="1" pivotButton="0" quotePrefix="0" xfId="0">
      <alignment horizontal="center" vertical="center" wrapText="1"/>
    </xf>
    <xf numFmtId="0" fontId="60" fillId="0" borderId="1" applyAlignment="1" pivotButton="0" quotePrefix="0" xfId="0">
      <alignment horizontal="center" vertical="center" wrapText="1"/>
    </xf>
    <xf numFmtId="0" fontId="59" fillId="0" borderId="1" applyAlignment="1" pivotButton="0" quotePrefix="0" xfId="0">
      <alignment vertical="center" wrapText="1"/>
    </xf>
    <xf numFmtId="0" fontId="60" fillId="0" borderId="1" applyAlignment="1" pivotButton="0" quotePrefix="0" xfId="0">
      <alignment vertical="center" wrapText="1"/>
    </xf>
    <xf numFmtId="0" fontId="56" fillId="0" borderId="1" applyAlignment="1" pivotButton="0" quotePrefix="0" xfId="0">
      <alignment vertical="center" wrapText="1"/>
    </xf>
    <xf numFmtId="0" fontId="57" fillId="0" borderId="1" applyAlignment="1" pivotButton="0" quotePrefix="0" xfId="0">
      <alignment vertical="center"/>
    </xf>
    <xf numFmtId="0" fontId="56" fillId="0" borderId="13" applyAlignment="1" pivotButton="0" quotePrefix="0" xfId="0">
      <alignment horizontal="center" vertical="center" wrapText="1"/>
    </xf>
    <xf numFmtId="0" fontId="7" fillId="0" borderId="3" applyAlignment="1" pivotButton="0" quotePrefix="0" xfId="0">
      <alignment vertical="center" wrapText="1"/>
    </xf>
    <xf numFmtId="0" fontId="7" fillId="0" borderId="1" applyAlignment="1" pivotButton="0" quotePrefix="0" xfId="0">
      <alignment vertical="center" wrapText="1"/>
    </xf>
    <xf numFmtId="0" fontId="57" fillId="4" borderId="13" applyAlignment="1" pivotButton="0" quotePrefix="0" xfId="0">
      <alignment horizontal="center" vertical="center" wrapText="1"/>
    </xf>
    <xf numFmtId="0" fontId="57" fillId="4" borderId="13" applyAlignment="1" pivotButton="0" quotePrefix="0" xfId="0">
      <alignment vertical="center" wrapText="1"/>
    </xf>
    <xf numFmtId="0" fontId="0" fillId="0" borderId="14" pivotButton="0" quotePrefix="0" xfId="0"/>
    <xf numFmtId="0" fontId="0" fillId="0" borderId="15" pivotButton="0" quotePrefix="0" xfId="0"/>
    <xf numFmtId="0" fontId="57" fillId="6" borderId="13" applyAlignment="1" pivotButton="0" quotePrefix="0" xfId="0">
      <alignment horizontal="center" vertical="center" wrapText="1"/>
    </xf>
    <xf numFmtId="0" fontId="57" fillId="6" borderId="13" applyAlignment="1" pivotButton="0" quotePrefix="0" xfId="0">
      <alignment vertical="center" wrapText="1"/>
    </xf>
    <xf numFmtId="0" fontId="57" fillId="9" borderId="13" applyAlignment="1" pivotButton="0" quotePrefix="0" xfId="0">
      <alignment horizontal="center" vertical="center" wrapText="1"/>
    </xf>
    <xf numFmtId="0" fontId="57" fillId="9" borderId="13" applyAlignment="1" pivotButton="0" quotePrefix="0" xfId="0">
      <alignment vertical="center" wrapText="1"/>
    </xf>
    <xf numFmtId="0" fontId="57" fillId="33" borderId="13" applyAlignment="1" pivotButton="0" quotePrefix="0" xfId="0">
      <alignment horizontal="center" vertical="center" wrapText="1"/>
    </xf>
    <xf numFmtId="0" fontId="57" fillId="33" borderId="13" applyAlignment="1" pivotButton="0" quotePrefix="0" xfId="0">
      <alignment vertical="center" wrapText="1"/>
    </xf>
    <xf numFmtId="0" fontId="57" fillId="34" borderId="13" applyAlignment="1" pivotButton="0" quotePrefix="0" xfId="0">
      <alignment horizontal="center" vertical="center" wrapText="1"/>
    </xf>
    <xf numFmtId="0" fontId="57" fillId="34" borderId="13" applyAlignment="1" pivotButton="0" quotePrefix="0" xfId="0">
      <alignment vertical="center" wrapText="1"/>
    </xf>
    <xf numFmtId="0" fontId="7" fillId="0" borderId="16" applyAlignment="1" pivotButton="0" quotePrefix="0" xfId="0">
      <alignment vertical="center" wrapText="1"/>
    </xf>
    <xf numFmtId="0" fontId="7" fillId="0" borderId="1" applyAlignment="1" pivotButton="0" quotePrefix="0" xfId="0">
      <alignment wrapText="1"/>
    </xf>
    <xf numFmtId="0" fontId="56" fillId="0" borderId="4" applyAlignment="1" pivotButton="0" quotePrefix="0" xfId="0">
      <alignment horizontal="center" vertical="center"/>
    </xf>
    <xf numFmtId="0" fontId="7" fillId="0" borderId="1" applyAlignment="1" pivotButton="0" quotePrefix="0" xfId="0">
      <alignment vertical="center"/>
    </xf>
    <xf numFmtId="0" fontId="61" fillId="6" borderId="4" applyAlignment="1" pivotButton="0" quotePrefix="0" xfId="0">
      <alignment horizontal="left" vertical="center"/>
    </xf>
    <xf numFmtId="0" fontId="56" fillId="0" borderId="4" applyAlignment="1" pivotButton="0" quotePrefix="0" xfId="0">
      <alignment horizontal="left" vertical="center"/>
    </xf>
    <xf numFmtId="0" fontId="57" fillId="0" borderId="4" applyAlignment="1" pivotButton="0" quotePrefix="0" xfId="0">
      <alignment horizontal="left" vertical="center"/>
    </xf>
    <xf numFmtId="0" fontId="57" fillId="0" borderId="4" applyAlignment="1" pivotButton="0" quotePrefix="0" xfId="0">
      <alignment vertical="center"/>
    </xf>
    <xf numFmtId="0" fontId="0" fillId="0" borderId="18" pivotButton="0" quotePrefix="0" xfId="0"/>
    <xf numFmtId="0" fontId="60" fillId="0" borderId="4" applyAlignment="1" pivotButton="0" quotePrefix="0" xfId="0">
      <alignment vertical="center"/>
    </xf>
    <xf numFmtId="0" fontId="0" fillId="0" borderId="19" pivotButton="0" quotePrefix="0" xfId="0"/>
    <xf numFmtId="0" fontId="7" fillId="0" borderId="1" applyAlignment="1" pivotButton="0" quotePrefix="0" xfId="0">
      <alignment horizontal="center" vertical="center"/>
    </xf>
    <xf numFmtId="0" fontId="7" fillId="0" borderId="1" applyAlignment="1" pivotButton="0" quotePrefix="0" xfId="0">
      <alignment horizontal="left" vertical="center"/>
    </xf>
    <xf numFmtId="0" fontId="57" fillId="0" borderId="4" applyAlignment="1" pivotButton="0" quotePrefix="0" xfId="0">
      <alignment horizontal="center" vertical="center"/>
    </xf>
    <xf numFmtId="0" fontId="20" fillId="0" borderId="0" pivotButton="0" quotePrefix="0" xfId="0"/>
    <xf numFmtId="0" fontId="0" fillId="0" borderId="24" pivotButton="0" quotePrefix="0" xfId="0"/>
    <xf numFmtId="0" fontId="62" fillId="0" borderId="23" applyAlignment="1" pivotButton="0" quotePrefix="0" xfId="0">
      <alignment vertical="center" wrapText="1"/>
    </xf>
    <xf numFmtId="0" fontId="63" fillId="0" borderId="23" applyAlignment="1" pivotButton="0" quotePrefix="0" xfId="0">
      <alignment horizontal="center" vertical="center" wrapText="1"/>
    </xf>
    <xf numFmtId="0" fontId="63" fillId="0" borderId="23" applyAlignment="1" pivotButton="0" quotePrefix="0" xfId="0">
      <alignment vertical="center" wrapText="1"/>
    </xf>
    <xf numFmtId="0" fontId="0" fillId="0" borderId="16" pivotButton="0" quotePrefix="0" xfId="0"/>
    <xf numFmtId="0" fontId="49" fillId="0" borderId="0" pivotButton="0" quotePrefix="0" xfId="0"/>
    <xf numFmtId="0" fontId="64" fillId="2" borderId="0" pivotButton="0" quotePrefix="0" xfId="0"/>
    <xf numFmtId="0" fontId="65" fillId="2" borderId="0" pivotButton="0" quotePrefix="0" xfId="0"/>
    <xf numFmtId="0" fontId="40" fillId="3" borderId="0" pivotButton="0" quotePrefix="0" xfId="0"/>
    <xf numFmtId="0" fontId="40" fillId="4" borderId="0" pivotButton="0" quotePrefix="0" xfId="0"/>
    <xf numFmtId="0" fontId="40" fillId="5" borderId="0" pivotButton="0" quotePrefix="0" xfId="0"/>
    <xf numFmtId="0" fontId="40" fillId="6" borderId="0" pivotButton="0" quotePrefix="0" xfId="0"/>
    <xf numFmtId="0" fontId="40" fillId="7" borderId="0" pivotButton="0" quotePrefix="0" xfId="0"/>
    <xf numFmtId="0" fontId="40" fillId="8" borderId="0" pivotButton="0" quotePrefix="0" xfId="0"/>
    <xf numFmtId="0" fontId="12" fillId="4" borderId="0" pivotButton="0" quotePrefix="0" xfId="0"/>
    <xf numFmtId="0" fontId="40" fillId="9" borderId="0" pivotButton="0" quotePrefix="0" xfId="0"/>
    <xf numFmtId="0" fontId="40" fillId="0" borderId="0" pivotButton="0" quotePrefix="0" xfId="0"/>
    <xf numFmtId="0" fontId="66" fillId="27" borderId="1" pivotButton="0" quotePrefix="0" xfId="0"/>
    <xf numFmtId="0" fontId="65" fillId="0" borderId="1" applyAlignment="1" pivotButton="0" quotePrefix="0" xfId="0">
      <alignment vertical="center"/>
    </xf>
    <xf numFmtId="0" fontId="67" fillId="0" borderId="1" applyAlignment="1" pivotButton="0" quotePrefix="0" xfId="0">
      <alignment vertical="center"/>
    </xf>
    <xf numFmtId="0" fontId="40" fillId="0" borderId="1" applyAlignment="1" pivotButton="0" quotePrefix="0" xfId="0">
      <alignment vertical="center"/>
    </xf>
    <xf numFmtId="0" fontId="65" fillId="0" borderId="1" pivotButton="0" quotePrefix="0" xfId="0"/>
    <xf numFmtId="0" fontId="68" fillId="0" borderId="1" pivotButton="0" quotePrefix="0" xfId="0"/>
    <xf numFmtId="0" fontId="65" fillId="0" borderId="4" applyAlignment="1" pivotButton="0" quotePrefix="0" xfId="0">
      <alignment horizontal="left" vertical="center" wrapText="1"/>
    </xf>
    <xf numFmtId="0" fontId="68" fillId="0" borderId="7" pivotButton="0" quotePrefix="0" xfId="0"/>
    <xf numFmtId="0" fontId="64" fillId="0" borderId="4" applyAlignment="1" pivotButton="0" quotePrefix="0" xfId="0">
      <alignment horizontal="center"/>
    </xf>
    <xf numFmtId="0" fontId="64" fillId="13" borderId="4" applyAlignment="1" pivotButton="0" quotePrefix="0" xfId="0">
      <alignment horizontal="left"/>
    </xf>
    <xf numFmtId="0" fontId="65" fillId="0" borderId="4" pivotButton="0" quotePrefix="0" xfId="0"/>
    <xf numFmtId="0" fontId="64" fillId="28" borderId="4" applyAlignment="1" pivotButton="0" quotePrefix="0" xfId="0">
      <alignment horizontal="left"/>
    </xf>
    <xf numFmtId="0" fontId="64" fillId="29" borderId="4" applyAlignment="1" pivotButton="0" quotePrefix="0" xfId="0">
      <alignment horizontal="left"/>
    </xf>
    <xf numFmtId="0" fontId="64" fillId="30" borderId="4" applyAlignment="1" pivotButton="0" quotePrefix="0" xfId="0">
      <alignment horizontal="left"/>
    </xf>
    <xf numFmtId="0" fontId="64" fillId="31" borderId="4" applyAlignment="1" pivotButton="0" quotePrefix="0" xfId="0">
      <alignment horizontal="left"/>
    </xf>
    <xf numFmtId="0" fontId="64" fillId="32" borderId="4" applyAlignment="1" pivotButton="0" quotePrefix="0" xfId="0">
      <alignment horizontal="left"/>
    </xf>
    <xf numFmtId="0" fontId="64" fillId="0" borderId="4" applyAlignment="1" pivotButton="0" quotePrefix="0" xfId="0">
      <alignment horizontal="left"/>
    </xf>
    <xf numFmtId="0" fontId="65" fillId="0" borderId="4" applyAlignment="1" pivotButton="0" quotePrefix="0" xfId="0">
      <alignment horizontal="left"/>
    </xf>
    <xf numFmtId="0" fontId="64" fillId="0" borderId="1" pivotButton="0" quotePrefix="0" xfId="0"/>
    <xf numFmtId="0" fontId="69" fillId="0" borderId="1" pivotButton="0" quotePrefix="0" xfId="0"/>
    <xf numFmtId="0" fontId="46" fillId="0" borderId="1" applyAlignment="1" pivotButton="0" quotePrefix="0" xfId="0">
      <alignment horizontal="left" vertical="center" wrapText="1"/>
    </xf>
    <xf numFmtId="0" fontId="43" fillId="0" borderId="1" applyAlignment="1" pivotButton="0" quotePrefix="0" xfId="0">
      <alignment vertical="center" wrapText="1"/>
    </xf>
    <xf numFmtId="0" fontId="70" fillId="0" borderId="1" applyAlignment="1" pivotButton="0" quotePrefix="0" xfId="0">
      <alignment horizontal="center" vertical="center" wrapText="1"/>
    </xf>
    <xf numFmtId="0" fontId="45" fillId="0" borderId="1" applyAlignment="1" pivotButton="0" quotePrefix="0" xfId="0">
      <alignment horizontal="center" vertical="center" wrapText="1"/>
    </xf>
    <xf numFmtId="0" fontId="71" fillId="0" borderId="1" applyAlignment="1" pivotButton="0" quotePrefix="0" xfId="0">
      <alignment horizontal="center" vertical="center" wrapText="1"/>
    </xf>
    <xf numFmtId="0" fontId="45" fillId="0" borderId="1" applyAlignment="1" pivotButton="0" quotePrefix="0" xfId="0">
      <alignment vertical="center" wrapText="1"/>
    </xf>
    <xf numFmtId="0" fontId="71" fillId="0" borderId="1" applyAlignment="1" pivotButton="0" quotePrefix="0" xfId="0">
      <alignment vertical="center" wrapText="1"/>
    </xf>
    <xf numFmtId="0" fontId="46" fillId="0" borderId="1" applyAlignment="1" pivotButton="0" quotePrefix="0" xfId="0">
      <alignment vertical="center" wrapText="1"/>
    </xf>
    <xf numFmtId="0" fontId="43" fillId="0" borderId="1" applyAlignment="1" pivotButton="0" quotePrefix="0" xfId="0">
      <alignment vertical="center"/>
    </xf>
    <xf numFmtId="0" fontId="46" fillId="0" borderId="13" applyAlignment="1" pivotButton="0" quotePrefix="0" xfId="0">
      <alignment horizontal="center" vertical="center" wrapText="1"/>
    </xf>
    <xf numFmtId="0" fontId="40" fillId="0" borderId="3" applyAlignment="1" pivotButton="0" quotePrefix="0" xfId="0">
      <alignment vertical="center" wrapText="1"/>
    </xf>
    <xf numFmtId="0" fontId="40" fillId="0" borderId="1" applyAlignment="1" pivotButton="0" quotePrefix="0" xfId="0">
      <alignment vertical="center" wrapText="1"/>
    </xf>
    <xf numFmtId="0" fontId="43" fillId="4" borderId="13" applyAlignment="1" pivotButton="0" quotePrefix="0" xfId="0">
      <alignment horizontal="center" vertical="center" wrapText="1"/>
    </xf>
    <xf numFmtId="0" fontId="43" fillId="4" borderId="13" applyAlignment="1" pivotButton="0" quotePrefix="0" xfId="0">
      <alignment vertical="center" wrapText="1"/>
    </xf>
    <xf numFmtId="0" fontId="43" fillId="6" borderId="13" applyAlignment="1" pivotButton="0" quotePrefix="0" xfId="0">
      <alignment horizontal="center" vertical="center" wrapText="1"/>
    </xf>
    <xf numFmtId="0" fontId="43" fillId="6" borderId="13" applyAlignment="1" pivotButton="0" quotePrefix="0" xfId="0">
      <alignment vertical="center" wrapText="1"/>
    </xf>
    <xf numFmtId="0" fontId="43" fillId="9" borderId="13" applyAlignment="1" pivotButton="0" quotePrefix="0" xfId="0">
      <alignment horizontal="center" vertical="center" wrapText="1"/>
    </xf>
    <xf numFmtId="0" fontId="43" fillId="9" borderId="13" applyAlignment="1" pivotButton="0" quotePrefix="0" xfId="0">
      <alignment vertical="center" wrapText="1"/>
    </xf>
    <xf numFmtId="0" fontId="43" fillId="33" borderId="13" applyAlignment="1" pivotButton="0" quotePrefix="0" xfId="0">
      <alignment horizontal="center" vertical="center" wrapText="1"/>
    </xf>
    <xf numFmtId="0" fontId="43" fillId="33" borderId="13" applyAlignment="1" pivotButton="0" quotePrefix="0" xfId="0">
      <alignment vertical="center" wrapText="1"/>
    </xf>
    <xf numFmtId="0" fontId="43" fillId="34" borderId="13" applyAlignment="1" pivotButton="0" quotePrefix="0" xfId="0">
      <alignment horizontal="center" vertical="center" wrapText="1"/>
    </xf>
    <xf numFmtId="0" fontId="43" fillId="34" borderId="13" applyAlignment="1" pivotButton="0" quotePrefix="0" xfId="0">
      <alignment vertical="center" wrapText="1"/>
    </xf>
    <xf numFmtId="0" fontId="40" fillId="0" borderId="16" applyAlignment="1" pivotButton="0" quotePrefix="0" xfId="0">
      <alignment vertical="center" wrapText="1"/>
    </xf>
    <xf numFmtId="0" fontId="40" fillId="0" borderId="1" applyAlignment="1" pivotButton="0" quotePrefix="0" xfId="0">
      <alignment wrapText="1"/>
    </xf>
    <xf numFmtId="0" fontId="46" fillId="0" borderId="4" applyAlignment="1" pivotButton="0" quotePrefix="0" xfId="0">
      <alignment horizontal="center" vertical="center"/>
    </xf>
    <xf numFmtId="0" fontId="72" fillId="6" borderId="4" applyAlignment="1" pivotButton="0" quotePrefix="0" xfId="0">
      <alignment horizontal="left" vertical="center"/>
    </xf>
    <xf numFmtId="0" fontId="46" fillId="0" borderId="4" applyAlignment="1" pivotButton="0" quotePrefix="0" xfId="0">
      <alignment horizontal="left" vertical="center"/>
    </xf>
    <xf numFmtId="0" fontId="43" fillId="0" borderId="4" applyAlignment="1" pivotButton="0" quotePrefix="0" xfId="0">
      <alignment horizontal="left" vertical="center"/>
    </xf>
    <xf numFmtId="0" fontId="43" fillId="0" borderId="4" applyAlignment="1" pivotButton="0" quotePrefix="0" xfId="0">
      <alignment vertical="center"/>
    </xf>
    <xf numFmtId="0" fontId="71" fillId="0" borderId="4" applyAlignment="1" pivotButton="0" quotePrefix="0" xfId="0">
      <alignment vertical="center"/>
    </xf>
    <xf numFmtId="0" fontId="40" fillId="0" borderId="1" applyAlignment="1" pivotButton="0" quotePrefix="0" xfId="0">
      <alignment horizontal="center" vertical="center"/>
    </xf>
    <xf numFmtId="0" fontId="40" fillId="0" borderId="1" applyAlignment="1" pivotButton="0" quotePrefix="0" xfId="0">
      <alignment horizontal="left" vertical="center"/>
    </xf>
    <xf numFmtId="0" fontId="43" fillId="0" borderId="4" applyAlignment="1" pivotButton="0" quotePrefix="0" xfId="0">
      <alignment horizontal="center" vertical="center"/>
    </xf>
    <xf numFmtId="0" fontId="76" fillId="36" borderId="0" applyAlignment="1" pivotButton="0" quotePrefix="0" xfId="0">
      <alignment vertical="top" wrapText="1"/>
    </xf>
    <xf numFmtId="0" fontId="77" fillId="42" borderId="0" applyAlignment="1" pivotButton="0" quotePrefix="0" xfId="0">
      <alignment vertical="top" wrapText="1"/>
    </xf>
    <xf numFmtId="0" fontId="73" fillId="27" borderId="1" pivotButton="0" quotePrefix="0" xfId="0"/>
    <xf numFmtId="0" fontId="74" fillId="0" borderId="1" applyAlignment="1" pivotButton="0" quotePrefix="0" xfId="0">
      <alignment vertical="center"/>
    </xf>
    <xf numFmtId="0" fontId="64" fillId="35" borderId="4" applyAlignment="1" pivotButton="0" quotePrefix="0" xfId="0">
      <alignment horizontal="left"/>
    </xf>
    <xf numFmtId="0" fontId="75" fillId="36" borderId="4" applyAlignment="1" pivotButton="0" quotePrefix="0" xfId="0">
      <alignment horizontal="left"/>
    </xf>
    <xf numFmtId="0" fontId="64" fillId="37" borderId="4" applyAlignment="1" pivotButton="0" quotePrefix="0" xfId="0">
      <alignment horizontal="left"/>
    </xf>
    <xf numFmtId="0" fontId="64" fillId="38" borderId="4" applyAlignment="1" pivotButton="0" quotePrefix="0" xfId="0">
      <alignment horizontal="left"/>
    </xf>
    <xf numFmtId="0" fontId="64" fillId="39" borderId="4" applyAlignment="1" pivotButton="0" quotePrefix="0" xfId="0">
      <alignment horizontal="left"/>
    </xf>
    <xf numFmtId="0" fontId="64" fillId="40" borderId="4" applyAlignment="1" pivotButton="0" quotePrefix="0" xfId="0">
      <alignment horizontal="left"/>
    </xf>
    <xf numFmtId="0" fontId="64" fillId="41" borderId="4" applyAlignment="1" pivotButton="0" quotePrefix="0" xfId="0">
      <alignment horizontal="left"/>
    </xf>
    <xf numFmtId="0" fontId="64" fillId="0" borderId="4" pivotButton="0" quotePrefix="0" xfId="0"/>
    <xf numFmtId="0" fontId="51" fillId="0" borderId="1" applyAlignment="1" pivotButton="0" quotePrefix="0" xfId="0">
      <alignment horizontal="center" vertical="center" wrapText="1"/>
    </xf>
    <xf numFmtId="0" fontId="72" fillId="43" borderId="4" applyAlignment="1" pivotButton="0" quotePrefix="0" xfId="0">
      <alignment horizontal="left" vertical="center"/>
    </xf>
    <xf numFmtId="0" fontId="76" fillId="36" borderId="0" pivotButton="0" quotePrefix="0" xfId="0"/>
    <xf numFmtId="0" fontId="68" fillId="0" borderId="25" pivotButton="0" quotePrefix="0" xfId="0"/>
    <xf numFmtId="0" fontId="65" fillId="0" borderId="25" applyAlignment="1" pivotButton="0" quotePrefix="0" xfId="0">
      <alignment vertical="center"/>
    </xf>
    <xf numFmtId="0" fontId="65" fillId="0" borderId="26" applyAlignment="1" pivotButton="0" quotePrefix="0" xfId="0">
      <alignment horizontal="left" vertical="center" wrapText="1"/>
    </xf>
    <xf numFmtId="0" fontId="0" fillId="0" borderId="27" pivotButton="0" quotePrefix="0" xfId="0"/>
    <xf numFmtId="0" fontId="0" fillId="0" borderId="28" pivotButton="0" quotePrefix="0" xfId="0"/>
    <xf numFmtId="0" fontId="65" fillId="0" borderId="3" applyAlignment="1" pivotButton="0" quotePrefix="0" xfId="0">
      <alignment vertical="center"/>
    </xf>
    <xf numFmtId="0" fontId="65" fillId="0" borderId="16" applyAlignment="1" pivotButton="0" quotePrefix="0" xfId="0">
      <alignment vertical="center"/>
    </xf>
    <xf numFmtId="0" fontId="0" fillId="0" borderId="12" pivotButton="0" quotePrefix="0" xfId="0"/>
    <xf numFmtId="0" fontId="64" fillId="0" borderId="29" applyAlignment="1" pivotButton="0" quotePrefix="0" xfId="0">
      <alignment horizontal="center"/>
    </xf>
    <xf numFmtId="0" fontId="0" fillId="0" borderId="30" pivotButton="0" quotePrefix="0" xfId="0"/>
    <xf numFmtId="0" fontId="0" fillId="0" borderId="31" pivotButton="0" quotePrefix="0" xfId="0"/>
    <xf numFmtId="0" fontId="40" fillId="0" borderId="3" applyAlignment="1" pivotButton="0" quotePrefix="0" xfId="0">
      <alignment vertical="center"/>
    </xf>
    <xf numFmtId="0" fontId="64" fillId="35" borderId="29" applyAlignment="1" pivotButton="0" quotePrefix="0" xfId="0">
      <alignment horizontal="left"/>
    </xf>
    <xf numFmtId="0" fontId="65" fillId="0" borderId="29" pivotButton="0" quotePrefix="0" xfId="0"/>
    <xf numFmtId="0" fontId="75" fillId="36" borderId="29" applyAlignment="1" pivotButton="0" quotePrefix="0" xfId="0">
      <alignment horizontal="left"/>
    </xf>
    <xf numFmtId="0" fontId="64" fillId="37" borderId="29" applyAlignment="1" pivotButton="0" quotePrefix="0" xfId="0">
      <alignment horizontal="left"/>
    </xf>
    <xf numFmtId="0" fontId="64" fillId="38" borderId="29" applyAlignment="1" pivotButton="0" quotePrefix="0" xfId="0">
      <alignment horizontal="left"/>
    </xf>
    <xf numFmtId="0" fontId="64" fillId="39" borderId="29" applyAlignment="1" pivotButton="0" quotePrefix="0" xfId="0">
      <alignment horizontal="left"/>
    </xf>
    <xf numFmtId="0" fontId="64" fillId="40" borderId="29" applyAlignment="1" pivotButton="0" quotePrefix="0" xfId="0">
      <alignment horizontal="left"/>
    </xf>
    <xf numFmtId="0" fontId="64" fillId="41" borderId="29" applyAlignment="1" pivotButton="0" quotePrefix="0" xfId="0">
      <alignment horizontal="left"/>
    </xf>
    <xf numFmtId="0" fontId="64" fillId="0" borderId="29" applyAlignment="1" pivotButton="0" quotePrefix="0" xfId="0">
      <alignment horizontal="left"/>
    </xf>
    <xf numFmtId="0" fontId="64" fillId="0" borderId="29" pivotButton="0" quotePrefix="0" xfId="0"/>
    <xf numFmtId="0" fontId="65" fillId="0" borderId="29" applyAlignment="1" pivotButton="0" quotePrefix="0" xfId="0">
      <alignment horizontal="left"/>
    </xf>
    <xf numFmtId="0" fontId="51" fillId="0" borderId="25" applyAlignment="1" pivotButton="0" quotePrefix="0" xfId="0">
      <alignment horizontal="center" vertical="center" wrapText="1"/>
    </xf>
    <xf numFmtId="0" fontId="43" fillId="0" borderId="25" applyAlignment="1" pivotButton="0" quotePrefix="0" xfId="0">
      <alignment vertical="center" wrapText="1"/>
    </xf>
    <xf numFmtId="0" fontId="45" fillId="0" borderId="29" applyAlignment="1" pivotButton="0" quotePrefix="0" xfId="0">
      <alignment horizontal="center" vertical="center" wrapText="1"/>
    </xf>
    <xf numFmtId="0" fontId="43" fillId="0" borderId="3" applyAlignment="1" pivotButton="0" quotePrefix="0" xfId="0">
      <alignment vertical="center" wrapText="1"/>
    </xf>
    <xf numFmtId="0" fontId="71" fillId="0" borderId="29" applyAlignment="1" pivotButton="0" quotePrefix="0" xfId="0">
      <alignment horizontal="center" vertical="center" wrapText="1"/>
    </xf>
    <xf numFmtId="0" fontId="45" fillId="0" borderId="29" applyAlignment="1" pivotButton="0" quotePrefix="0" xfId="0">
      <alignment vertical="center" wrapText="1"/>
    </xf>
    <xf numFmtId="0" fontId="71" fillId="0" borderId="29" applyAlignment="1" pivotButton="0" quotePrefix="0" xfId="0">
      <alignment vertical="center" wrapText="1"/>
    </xf>
    <xf numFmtId="0" fontId="0" fillId="0" borderId="32" pivotButton="0" quotePrefix="0" xfId="0"/>
    <xf numFmtId="0" fontId="62" fillId="0" borderId="29" applyAlignment="1" pivotButton="0" quotePrefix="0" xfId="0">
      <alignment vertical="center" wrapText="1"/>
    </xf>
    <xf numFmtId="0" fontId="63" fillId="0" borderId="29" applyAlignment="1" pivotButton="0" quotePrefix="0" xfId="0">
      <alignment horizontal="center" vertical="center" wrapText="1"/>
    </xf>
    <xf numFmtId="0" fontId="63" fillId="0" borderId="29" applyAlignment="1" pivotButton="0" quotePrefix="0" xfId="0">
      <alignment vertical="center" wrapText="1"/>
    </xf>
    <xf numFmtId="0" fontId="43" fillId="0" borderId="16" applyAlignment="1" pivotButton="0" quotePrefix="0" xfId="0">
      <alignment vertical="center" wrapText="1"/>
    </xf>
    <xf numFmtId="0" fontId="46" fillId="0" borderId="29" applyAlignment="1" pivotButton="0" quotePrefix="0" xfId="0">
      <alignment vertical="center" wrapText="1"/>
    </xf>
    <xf numFmtId="0" fontId="43" fillId="0" borderId="29" applyAlignment="1" pivotButton="0" quotePrefix="0" xfId="0">
      <alignment vertical="center"/>
    </xf>
    <xf numFmtId="0" fontId="43" fillId="0" borderId="29" applyAlignment="1" pivotButton="0" quotePrefix="0" xfId="0">
      <alignment vertical="center" wrapText="1"/>
    </xf>
    <xf numFmtId="0" fontId="46" fillId="0" borderId="29" applyAlignment="1" pivotButton="0" quotePrefix="0" xfId="0">
      <alignment horizontal="center" vertical="center" wrapText="1"/>
    </xf>
    <xf numFmtId="0" fontId="43" fillId="4" borderId="29" applyAlignment="1" pivotButton="0" quotePrefix="0" xfId="0">
      <alignment horizontal="center" vertical="center" wrapText="1"/>
    </xf>
    <xf numFmtId="0" fontId="43" fillId="4" borderId="29" applyAlignment="1" pivotButton="0" quotePrefix="0" xfId="0">
      <alignment vertical="center" wrapText="1"/>
    </xf>
    <xf numFmtId="0" fontId="0" fillId="0" borderId="33" pivotButton="0" quotePrefix="0" xfId="0"/>
    <xf numFmtId="0" fontId="43" fillId="6" borderId="29" applyAlignment="1" pivotButton="0" quotePrefix="0" xfId="0">
      <alignment horizontal="center" vertical="center" wrapText="1"/>
    </xf>
    <xf numFmtId="0" fontId="43" fillId="6" borderId="29" applyAlignment="1" pivotButton="0" quotePrefix="0" xfId="0">
      <alignment vertical="center" wrapText="1"/>
    </xf>
    <xf numFmtId="0" fontId="43" fillId="9" borderId="29" applyAlignment="1" pivotButton="0" quotePrefix="0" xfId="0">
      <alignment horizontal="center" vertical="center" wrapText="1"/>
    </xf>
    <xf numFmtId="0" fontId="43" fillId="9" borderId="29" applyAlignment="1" pivotButton="0" quotePrefix="0" xfId="0">
      <alignment vertical="center" wrapText="1"/>
    </xf>
    <xf numFmtId="0" fontId="43" fillId="33" borderId="29" applyAlignment="1" pivotButton="0" quotePrefix="0" xfId="0">
      <alignment horizontal="center" vertical="center" wrapText="1"/>
    </xf>
    <xf numFmtId="0" fontId="43" fillId="33" borderId="29" applyAlignment="1" pivotButton="0" quotePrefix="0" xfId="0">
      <alignment vertical="center" wrapText="1"/>
    </xf>
    <xf numFmtId="0" fontId="43" fillId="34" borderId="29" applyAlignment="1" pivotButton="0" quotePrefix="0" xfId="0">
      <alignment horizontal="center" vertical="center" wrapText="1"/>
    </xf>
    <xf numFmtId="0" fontId="43" fillId="34" borderId="29" applyAlignment="1" pivotButton="0" quotePrefix="0" xfId="0">
      <alignment vertical="center" wrapText="1"/>
    </xf>
    <xf numFmtId="0" fontId="63" fillId="0" borderId="0" pivotButton="0" quotePrefix="0" xfId="0"/>
    <xf numFmtId="0" fontId="49" fillId="43" borderId="0" applyAlignment="1" pivotButton="0" quotePrefix="0" xfId="0">
      <alignment vertical="top" wrapText="1"/>
    </xf>
    <xf numFmtId="0" fontId="63" fillId="0" borderId="0" applyAlignment="1" pivotButton="0" quotePrefix="0" xfId="0">
      <alignment vertical="top" wrapText="1"/>
    </xf>
    <xf numFmtId="0" fontId="62" fillId="0" borderId="0" pivotButton="0" quotePrefix="0" xfId="0"/>
  </cellXfs>
  <cellStyles count="1">
    <cellStyle name="常规" xfId="0" builtinId="0"/>
  </cellStyle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styles" Target="styles.xml" Id="rId14"/><Relationship Type="http://schemas.openxmlformats.org/officeDocument/2006/relationships/theme" Target="theme/theme1.xml" Id="rId1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等线"/>
        <a:cs typeface=""/>
        <a:font script="Jpan" typeface="ＭＳ Ｐゴシック"/>
        <a:font script="Hang" typeface="맑은 고딕"/>
        <a:font script="Hans" typeface="等线"/>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等线"/>
        <a:ea typeface="等线"/>
        <a:cs typeface=""/>
        <a:font script="Jpan" typeface="ＭＳ Ｐ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sheetPr>
    <outlinePr summaryBelow="1" summaryRight="1"/>
    <pageSetUpPr/>
  </sheetPr>
  <dimension ref="A1:S33"/>
  <sheetViews>
    <sheetView workbookViewId="0">
      <selection activeCell="A1" sqref="A1"/>
    </sheetView>
  </sheetViews>
  <sheetFormatPr baseColWidth="8" defaultRowHeight="15"/>
  <cols>
    <col width="12.6640625" customWidth="1" min="1" max="1"/>
    <col width="15.19921875" customWidth="1" min="3" max="3"/>
    <col width="17.46484375" customWidth="1" min="8" max="8"/>
    <col width="16.1328125" customWidth="1" min="15" max="15"/>
  </cols>
  <sheetData>
    <row r="1" ht="26.25" customHeight="1">
      <c r="A1" s="239" t="inlineStr">
        <is>
          <t>中国气候政策工具数据库（CCPID）</t>
        </is>
      </c>
      <c r="B1" s="103" t="n"/>
      <c r="C1" s="103" t="n"/>
      <c r="D1" s="103" t="n"/>
      <c r="E1" s="103" t="n"/>
      <c r="F1" s="103" t="n"/>
      <c r="G1" s="103" t="n"/>
      <c r="H1" s="104" t="n"/>
      <c r="I1" s="185" t="n"/>
      <c r="J1" s="185" t="n"/>
      <c r="K1" s="240" t="n"/>
      <c r="L1" s="185" t="n"/>
      <c r="M1" s="185" t="n"/>
      <c r="N1" s="185" t="n"/>
      <c r="O1" s="185" t="n"/>
      <c r="P1" s="187" t="n"/>
      <c r="Q1" s="187" t="n"/>
      <c r="R1" s="187" t="n"/>
      <c r="S1" s="187" t="n"/>
    </row>
    <row r="2">
      <c r="A2" s="185" t="n"/>
      <c r="B2" s="185" t="n"/>
      <c r="C2" s="185" t="n"/>
      <c r="D2" s="185" t="n"/>
      <c r="E2" s="185" t="n"/>
      <c r="F2" s="185" t="n"/>
      <c r="G2" s="185" t="n"/>
      <c r="H2" s="185" t="n"/>
      <c r="I2" s="185" t="n"/>
      <c r="J2" s="185" t="n"/>
      <c r="K2" s="185" t="n"/>
      <c r="L2" s="185" t="n"/>
      <c r="M2" s="185" t="n"/>
      <c r="N2" s="185" t="n"/>
      <c r="O2" s="185" t="n"/>
      <c r="P2" s="187" t="n"/>
      <c r="Q2" s="187" t="n"/>
      <c r="R2" s="187" t="n"/>
      <c r="S2" s="187" t="n"/>
    </row>
    <row r="3">
      <c r="A3" s="188" t="inlineStr">
        <is>
          <t>由北京大学MGF实验室开发</t>
        </is>
      </c>
      <c r="B3" s="103" t="n"/>
      <c r="C3" s="104" t="n"/>
      <c r="D3" s="185" t="n"/>
      <c r="E3" s="185" t="n"/>
      <c r="F3" s="185" t="n"/>
      <c r="G3" s="185" t="n"/>
      <c r="H3" s="185" t="n"/>
      <c r="I3" s="185" t="n"/>
      <c r="J3" s="185" t="n"/>
      <c r="K3" s="185" t="n"/>
      <c r="L3" s="185" t="n"/>
      <c r="M3" s="185" t="n"/>
      <c r="N3" s="185" t="n"/>
      <c r="O3" s="185" t="n"/>
      <c r="P3" s="187" t="n"/>
      <c r="Q3" s="187" t="n"/>
      <c r="R3" s="187" t="n"/>
      <c r="S3" s="187" t="n"/>
    </row>
    <row r="4">
      <c r="A4" s="188" t="inlineStr">
        <is>
          <t>截至2026年9月</t>
        </is>
      </c>
      <c r="B4" s="104" t="n"/>
      <c r="C4" s="185" t="n"/>
      <c r="D4" s="185" t="n"/>
      <c r="E4" s="185" t="n"/>
      <c r="F4" s="185" t="n"/>
      <c r="G4" s="185" t="n"/>
      <c r="H4" s="185" t="n"/>
      <c r="I4" s="185" t="n"/>
      <c r="J4" s="185" t="n"/>
      <c r="K4" s="185" t="n"/>
      <c r="L4" s="185" t="n"/>
      <c r="M4" s="185" t="n"/>
      <c r="N4" s="185" t="n"/>
      <c r="O4" s="185" t="n"/>
      <c r="P4" s="187" t="n"/>
      <c r="Q4" s="187" t="n"/>
      <c r="R4" s="187" t="n"/>
      <c r="S4" s="187" t="n"/>
    </row>
    <row r="5">
      <c r="A5" s="185" t="n"/>
      <c r="B5" s="185" t="n"/>
      <c r="C5" s="185" t="n"/>
      <c r="D5" s="185" t="n"/>
      <c r="E5" s="185" t="n"/>
      <c r="F5" s="185" t="n"/>
      <c r="G5" s="185" t="n"/>
      <c r="H5" s="185" t="n"/>
      <c r="I5" s="185" t="n"/>
      <c r="J5" s="185" t="n"/>
      <c r="K5" s="185" t="n"/>
      <c r="L5" s="185" t="n"/>
      <c r="M5" s="185" t="n"/>
      <c r="N5" s="185" t="n"/>
      <c r="O5" s="185" t="n"/>
      <c r="P5" s="187" t="n"/>
      <c r="Q5" s="187" t="n"/>
      <c r="R5" s="187" t="n"/>
      <c r="S5" s="187" t="n"/>
    </row>
    <row r="6" ht="16.5" customHeight="1">
      <c r="A6" s="252" t="inlineStr">
        <is>
          <t>概述</t>
        </is>
      </c>
      <c r="B6" s="253" t="n"/>
      <c r="C6" s="253" t="n"/>
      <c r="D6" s="253" t="n"/>
      <c r="E6" s="253" t="n"/>
      <c r="F6" s="253" t="n"/>
      <c r="G6" s="253" t="n"/>
      <c r="H6" s="253" t="n"/>
      <c r="I6" s="253" t="n"/>
      <c r="J6" s="253" t="n"/>
      <c r="K6" s="253" t="n"/>
      <c r="L6" s="253" t="n"/>
      <c r="M6" s="253" t="n"/>
      <c r="N6" s="185" t="n"/>
      <c r="O6" s="185" t="n"/>
      <c r="P6" s="187" t="n"/>
      <c r="Q6" s="187" t="n"/>
      <c r="R6" s="187" t="n"/>
      <c r="S6" s="187" t="n"/>
    </row>
    <row r="7" ht="191.65" customHeight="1">
      <c r="A7" s="254" t="inlineStr">
        <is>
          <t>本数据库全面收录了中国现行有效的国家级气候变化减缓及与减缓相关的政策工具。其结构设计对标OECD IFCMA气候政策数据库的分类法与数据框架，并根据中国政策工具的特点作出必要调整，以支持进一步分析。
对IFCMA气候政策数据库分类法的调整
1. 经济工具：新增一个工具组别：
- 行政定价。
对IFCMA气候政策数据库数据结构的调整
新增了三个属性：
- 在“分类——工具分类法”板块中新增“子行业”；
- 在“政策描述”板块中新增“作用渠道”；
- 在“政策描述”板块中新增“减缓相关性”。</t>
        </is>
      </c>
      <c r="B7" s="255" t="n"/>
      <c r="C7" s="255" t="n"/>
      <c r="D7" s="255" t="n"/>
      <c r="E7" s="255" t="n"/>
      <c r="F7" s="255" t="n"/>
      <c r="G7" s="255" t="n"/>
      <c r="H7" s="255" t="n"/>
      <c r="I7" s="255" t="n"/>
      <c r="J7" s="255" t="n"/>
      <c r="K7" s="255" t="n"/>
      <c r="L7" s="255" t="n"/>
      <c r="M7" s="256" t="n"/>
      <c r="N7" s="257" t="n"/>
      <c r="O7" s="185" t="n"/>
      <c r="P7" s="187" t="n"/>
      <c r="Q7" s="187" t="n"/>
      <c r="R7" s="187" t="n"/>
      <c r="S7" s="187" t="n"/>
    </row>
    <row r="8">
      <c r="A8" s="258" t="n"/>
      <c r="B8" s="258" t="n"/>
      <c r="C8" s="258" t="n"/>
      <c r="D8" s="258" t="n"/>
      <c r="E8" s="258" t="n"/>
      <c r="F8" s="258" t="n"/>
      <c r="G8" s="258" t="n"/>
      <c r="H8" s="258" t="n"/>
      <c r="I8" s="258" t="n"/>
      <c r="J8" s="258" t="n"/>
      <c r="K8" s="258" t="n"/>
      <c r="L8" s="258" t="n"/>
      <c r="M8" s="258" t="n"/>
      <c r="N8" s="185" t="n"/>
      <c r="O8" s="185" t="n"/>
      <c r="P8" s="187" t="n"/>
      <c r="Q8" s="187" t="n"/>
      <c r="R8" s="187" t="n"/>
      <c r="S8" s="187" t="n"/>
    </row>
    <row r="9">
      <c r="A9" s="185" t="n"/>
      <c r="B9" s="185" t="n"/>
      <c r="C9" s="185" t="n"/>
      <c r="D9" s="185" t="n"/>
      <c r="E9" s="185" t="n"/>
      <c r="F9" s="185" t="n"/>
      <c r="G9" s="185" t="n"/>
      <c r="H9" s="185" t="n"/>
      <c r="I9" s="185" t="n"/>
      <c r="J9" s="185" t="n"/>
      <c r="K9" s="185" t="n"/>
      <c r="L9" s="185" t="n"/>
      <c r="M9" s="185" t="n"/>
      <c r="N9" s="185" t="n"/>
      <c r="O9" s="185" t="n"/>
      <c r="P9" s="187" t="n"/>
      <c r="Q9" s="187" t="n"/>
      <c r="R9" s="187" t="n"/>
      <c r="S9" s="187" t="n"/>
    </row>
    <row r="10" ht="16.5" customHeight="1">
      <c r="A10" s="252" t="inlineStr">
        <is>
          <t>本文件内容</t>
        </is>
      </c>
      <c r="B10" s="259" t="n"/>
      <c r="C10" s="253" t="n"/>
      <c r="D10" s="253" t="n"/>
      <c r="E10" s="253" t="n"/>
      <c r="F10" s="253" t="n"/>
      <c r="G10" s="253" t="n"/>
      <c r="H10" s="253" t="n"/>
      <c r="I10" s="253" t="n"/>
      <c r="J10" s="253" t="n"/>
      <c r="K10" s="253" t="n"/>
      <c r="L10" s="253" t="n"/>
      <c r="M10" s="253" t="n"/>
      <c r="N10" s="253" t="n"/>
      <c r="O10" s="253" t="n"/>
      <c r="P10" s="187" t="n"/>
      <c r="Q10" s="187" t="n"/>
      <c r="R10" s="187" t="n"/>
      <c r="S10" s="187" t="n"/>
    </row>
    <row r="11">
      <c r="A11" s="260" t="inlineStr">
        <is>
          <t>工作表</t>
        </is>
      </c>
      <c r="B11" s="261" t="n"/>
      <c r="C11" s="262" t="n"/>
      <c r="D11" s="260" t="inlineStr">
        <is>
          <t>说明</t>
        </is>
      </c>
      <c r="E11" s="261" t="n"/>
      <c r="F11" s="261" t="n"/>
      <c r="G11" s="261" t="n"/>
      <c r="H11" s="261" t="n"/>
      <c r="I11" s="261" t="n"/>
      <c r="J11" s="261" t="n"/>
      <c r="K11" s="261" t="n"/>
      <c r="L11" s="261" t="n"/>
      <c r="M11" s="261" t="n"/>
      <c r="N11" s="261" t="n"/>
      <c r="O11" s="262" t="n"/>
      <c r="P11" s="263" t="n"/>
      <c r="Q11" s="187" t="n"/>
      <c r="R11" s="187" t="n"/>
      <c r="S11" s="187" t="n"/>
    </row>
    <row r="12">
      <c r="A12" s="264" t="inlineStr">
        <is>
          <t>封面</t>
        </is>
      </c>
      <c r="B12" s="261" t="n"/>
      <c r="C12" s="262" t="n"/>
      <c r="D12" s="265" t="inlineStr">
        <is>
          <t>介绍本文档，说明其整体功能，并列出MGF实验室联系方式</t>
        </is>
      </c>
      <c r="E12" s="261" t="n"/>
      <c r="F12" s="261" t="n"/>
      <c r="G12" s="261" t="n"/>
      <c r="H12" s="261" t="n"/>
      <c r="I12" s="261" t="n"/>
      <c r="J12" s="261" t="n"/>
      <c r="K12" s="261" t="n"/>
      <c r="L12" s="261" t="n"/>
      <c r="M12" s="261" t="n"/>
      <c r="N12" s="261" t="n"/>
      <c r="O12" s="262" t="n"/>
      <c r="P12" s="263" t="n"/>
      <c r="Q12" s="187" t="n"/>
      <c r="R12" s="187" t="n"/>
      <c r="S12" s="187" t="n"/>
    </row>
    <row r="13">
      <c r="A13" s="264" t="inlineStr">
        <is>
          <t>分类框架</t>
        </is>
      </c>
      <c r="B13" s="261" t="n"/>
      <c r="C13" s="262" t="n"/>
      <c r="D13" s="265" t="inlineStr">
        <is>
          <t>说明本数据集的四级分类框架</t>
        </is>
      </c>
      <c r="E13" s="261" t="n"/>
      <c r="F13" s="261" t="n"/>
      <c r="G13" s="261" t="n"/>
      <c r="H13" s="261" t="n"/>
      <c r="I13" s="261" t="n"/>
      <c r="J13" s="261" t="n"/>
      <c r="K13" s="261" t="n"/>
      <c r="L13" s="261" t="n"/>
      <c r="M13" s="261" t="n"/>
      <c r="N13" s="261" t="n"/>
      <c r="O13" s="262" t="n"/>
      <c r="P13" s="263" t="n"/>
      <c r="Q13" s="187" t="n"/>
      <c r="R13" s="187" t="n"/>
      <c r="S13" s="187" t="n"/>
    </row>
    <row r="14">
      <c r="A14" s="264" t="inlineStr">
        <is>
          <t>类别与组别</t>
        </is>
      </c>
      <c r="B14" s="261" t="n"/>
      <c r="C14" s="262" t="n"/>
      <c r="D14" s="265" t="inlineStr">
        <is>
          <t>展示工具类别及各类别下的工具组别</t>
        </is>
      </c>
      <c r="E14" s="261" t="n"/>
      <c r="F14" s="261" t="n"/>
      <c r="G14" s="261" t="n"/>
      <c r="H14" s="261" t="n"/>
      <c r="I14" s="261" t="n"/>
      <c r="J14" s="261" t="n"/>
      <c r="K14" s="261" t="n"/>
      <c r="L14" s="261" t="n"/>
      <c r="M14" s="261" t="n"/>
      <c r="N14" s="261" t="n"/>
      <c r="O14" s="262" t="n"/>
      <c r="P14" s="263" t="n"/>
      <c r="Q14" s="187" t="n"/>
      <c r="R14" s="187" t="n"/>
      <c r="S14" s="187" t="n"/>
    </row>
    <row r="15">
      <c r="A15" s="266" t="inlineStr">
        <is>
          <t>概览</t>
        </is>
      </c>
      <c r="B15" s="261" t="n"/>
      <c r="C15" s="262" t="n"/>
      <c r="D15" s="265" t="inlineStr">
        <is>
          <t>按工具类别、组别、路径、覆盖部门和作用渠道，提供截至目前的政策工具收录数量信息</t>
        </is>
      </c>
      <c r="E15" s="261" t="n"/>
      <c r="F15" s="261" t="n"/>
      <c r="G15" s="261" t="n"/>
      <c r="H15" s="261" t="n"/>
      <c r="I15" s="261" t="n"/>
      <c r="J15" s="261" t="n"/>
      <c r="K15" s="261" t="n"/>
      <c r="L15" s="261" t="n"/>
      <c r="M15" s="261" t="n"/>
      <c r="N15" s="261" t="n"/>
      <c r="O15" s="262" t="n"/>
      <c r="P15" s="263" t="n"/>
      <c r="Q15" s="187" t="n"/>
      <c r="R15" s="187" t="n"/>
      <c r="S15" s="187" t="n"/>
    </row>
    <row r="16">
      <c r="A16" s="264" t="inlineStr">
        <is>
          <t>路径汇总</t>
        </is>
      </c>
      <c r="B16" s="261" t="n"/>
      <c r="C16" s="262" t="n"/>
      <c r="D16" s="265" t="inlineStr">
        <is>
          <t>展示各组别下的工具路径，并提供每条路径的定义</t>
        </is>
      </c>
      <c r="E16" s="261" t="n"/>
      <c r="F16" s="261" t="n"/>
      <c r="G16" s="261" t="n"/>
      <c r="H16" s="261" t="n"/>
      <c r="I16" s="261" t="n"/>
      <c r="J16" s="261" t="n"/>
      <c r="K16" s="261" t="n"/>
      <c r="L16" s="261" t="n"/>
      <c r="M16" s="261" t="n"/>
      <c r="N16" s="261" t="n"/>
      <c r="O16" s="262" t="n"/>
      <c r="P16" s="263" t="n"/>
      <c r="Q16" s="187" t="n"/>
      <c r="R16" s="187" t="n"/>
      <c r="S16" s="187" t="n"/>
    </row>
    <row r="17">
      <c r="A17" s="264" t="inlineStr">
        <is>
          <t>工具总览</t>
        </is>
      </c>
      <c r="B17" s="261" t="n"/>
      <c r="C17" s="262" t="n"/>
      <c r="D17" s="265" t="inlineStr">
        <is>
          <t>提供截至目前所收录所有政策工具的简化汇总表</t>
        </is>
      </c>
      <c r="E17" s="261" t="n"/>
      <c r="F17" s="261" t="n"/>
      <c r="G17" s="261" t="n"/>
      <c r="H17" s="261" t="n"/>
      <c r="I17" s="261" t="n"/>
      <c r="J17" s="261" t="n"/>
      <c r="K17" s="261" t="n"/>
      <c r="L17" s="261" t="n"/>
      <c r="M17" s="261" t="n"/>
      <c r="N17" s="261" t="n"/>
      <c r="O17" s="262" t="n"/>
      <c r="P17" s="263" t="n"/>
      <c r="Q17" s="187" t="n"/>
      <c r="R17" s="187" t="n"/>
      <c r="S17" s="187" t="n"/>
    </row>
    <row r="18">
      <c r="A18" s="267" t="inlineStr">
        <is>
          <t>经济工具</t>
        </is>
      </c>
      <c r="B18" s="261" t="n"/>
      <c r="C18" s="262" t="n"/>
      <c r="D18" s="265" t="inlineStr">
        <is>
          <t>展示经济工具的信息</t>
        </is>
      </c>
      <c r="E18" s="261" t="n"/>
      <c r="F18" s="261" t="n"/>
      <c r="G18" s="261" t="n"/>
      <c r="H18" s="261" t="n"/>
      <c r="I18" s="261" t="n"/>
      <c r="J18" s="261" t="n"/>
      <c r="K18" s="261" t="n"/>
      <c r="L18" s="261" t="n"/>
      <c r="M18" s="261" t="n"/>
      <c r="N18" s="261" t="n"/>
      <c r="O18" s="262" t="n"/>
      <c r="P18" s="263" t="n"/>
      <c r="Q18" s="187" t="n"/>
      <c r="R18" s="187" t="n"/>
      <c r="S18" s="187" t="n"/>
    </row>
    <row r="19">
      <c r="A19" s="268" t="inlineStr">
        <is>
          <t>规制工具</t>
        </is>
      </c>
      <c r="B19" s="261" t="n"/>
      <c r="C19" s="262" t="n"/>
      <c r="D19" s="265" t="inlineStr">
        <is>
          <t>展示规制工具的信息</t>
        </is>
      </c>
      <c r="E19" s="261" t="n"/>
      <c r="F19" s="261" t="n"/>
      <c r="G19" s="261" t="n"/>
      <c r="H19" s="261" t="n"/>
      <c r="I19" s="261" t="n"/>
      <c r="J19" s="261" t="n"/>
      <c r="K19" s="261" t="n"/>
      <c r="L19" s="261" t="n"/>
      <c r="M19" s="261" t="n"/>
      <c r="N19" s="261" t="n"/>
      <c r="O19" s="262" t="n"/>
      <c r="P19" s="263" t="n"/>
      <c r="Q19" s="187" t="n"/>
      <c r="R19" s="187" t="n"/>
      <c r="S19" s="187" t="n"/>
    </row>
    <row r="20">
      <c r="A20" s="269" t="inlineStr">
        <is>
          <t>政府投资与消费</t>
        </is>
      </c>
      <c r="B20" s="261" t="n"/>
      <c r="C20" s="262" t="n"/>
      <c r="D20" s="265" t="inlineStr">
        <is>
          <t>展示政府投资与消费工具的信息</t>
        </is>
      </c>
      <c r="E20" s="261" t="n"/>
      <c r="F20" s="261" t="n"/>
      <c r="G20" s="261" t="n"/>
      <c r="H20" s="261" t="n"/>
      <c r="I20" s="261" t="n"/>
      <c r="J20" s="261" t="n"/>
      <c r="K20" s="261" t="n"/>
      <c r="L20" s="261" t="n"/>
      <c r="M20" s="261" t="n"/>
      <c r="N20" s="261" t="n"/>
      <c r="O20" s="262" t="n"/>
      <c r="P20" s="263" t="n"/>
      <c r="Q20" s="187" t="n"/>
      <c r="R20" s="187" t="n"/>
      <c r="S20" s="187" t="n"/>
    </row>
    <row r="21">
      <c r="A21" s="270" t="inlineStr">
        <is>
          <t>信息工具</t>
        </is>
      </c>
      <c r="B21" s="261" t="n"/>
      <c r="C21" s="262" t="n"/>
      <c r="D21" s="265" t="inlineStr">
        <is>
          <t>展示信息工具的信息</t>
        </is>
      </c>
      <c r="E21" s="261" t="n"/>
      <c r="F21" s="261" t="n"/>
      <c r="G21" s="261" t="n"/>
      <c r="H21" s="261" t="n"/>
      <c r="I21" s="261" t="n"/>
      <c r="J21" s="261" t="n"/>
      <c r="K21" s="261" t="n"/>
      <c r="L21" s="261" t="n"/>
      <c r="M21" s="261" t="n"/>
      <c r="N21" s="261" t="n"/>
      <c r="O21" s="262" t="n"/>
      <c r="P21" s="263" t="n"/>
      <c r="Q21" s="187" t="n"/>
      <c r="R21" s="187" t="n"/>
      <c r="S21" s="187" t="n"/>
    </row>
    <row r="22">
      <c r="A22" s="271" t="inlineStr">
        <is>
          <t>自愿措施</t>
        </is>
      </c>
      <c r="B22" s="261" t="n"/>
      <c r="C22" s="262" t="n"/>
      <c r="D22" s="265" t="inlineStr">
        <is>
          <t>展示自愿措施的信息</t>
        </is>
      </c>
      <c r="E22" s="261" t="n"/>
      <c r="F22" s="261" t="n"/>
      <c r="G22" s="261" t="n"/>
      <c r="H22" s="261" t="n"/>
      <c r="I22" s="261" t="n"/>
      <c r="J22" s="261" t="n"/>
      <c r="K22" s="261" t="n"/>
      <c r="L22" s="261" t="n"/>
      <c r="M22" s="261" t="n"/>
      <c r="N22" s="261" t="n"/>
      <c r="O22" s="262" t="n"/>
      <c r="P22" s="263" t="n"/>
      <c r="Q22" s="187" t="n"/>
      <c r="R22" s="187" t="n"/>
      <c r="S22" s="187" t="n"/>
    </row>
    <row r="23">
      <c r="A23" s="264" t="inlineStr">
        <is>
          <t>属性定义</t>
        </is>
      </c>
      <c r="B23" s="261" t="n"/>
      <c r="C23" s="262" t="n"/>
      <c r="D23" s="265" t="inlineStr">
        <is>
          <t>政策工具属性的定义</t>
        </is>
      </c>
      <c r="E23" s="261" t="n"/>
      <c r="F23" s="261" t="n"/>
      <c r="G23" s="261" t="n"/>
      <c r="H23" s="261" t="n"/>
      <c r="I23" s="261" t="n"/>
      <c r="J23" s="261" t="n"/>
      <c r="K23" s="261" t="n"/>
      <c r="L23" s="261" t="n"/>
      <c r="M23" s="261" t="n"/>
      <c r="N23" s="261" t="n"/>
      <c r="O23" s="262" t="n"/>
      <c r="P23" s="263" t="n"/>
      <c r="Q23" s="187" t="n"/>
      <c r="R23" s="187" t="n"/>
      <c r="S23" s="187" t="n"/>
    </row>
    <row r="24">
      <c r="A24" s="264" t="inlineStr">
        <is>
          <t>已终止</t>
        </is>
      </c>
      <c r="B24" s="261" t="n"/>
      <c r="C24" s="262" t="n"/>
      <c r="D24" s="265" t="inlineStr">
        <is>
          <t>展示曾被收录进本数据库、但后续已失效或终止的政策工具信息</t>
        </is>
      </c>
      <c r="E24" s="261" t="n"/>
      <c r="F24" s="261" t="n"/>
      <c r="G24" s="261" t="n"/>
      <c r="H24" s="261" t="n"/>
      <c r="I24" s="261" t="n"/>
      <c r="J24" s="261" t="n"/>
      <c r="K24" s="261" t="n"/>
      <c r="L24" s="261" t="n"/>
      <c r="M24" s="261" t="n"/>
      <c r="N24" s="261" t="n"/>
      <c r="O24" s="262" t="n"/>
      <c r="P24" s="263" t="n"/>
      <c r="Q24" s="187" t="n"/>
      <c r="R24" s="187" t="n"/>
      <c r="S24" s="187" t="n"/>
    </row>
    <row r="25">
      <c r="A25" s="258" t="n"/>
      <c r="B25" s="258" t="n"/>
      <c r="C25" s="258" t="n"/>
      <c r="D25" s="258" t="n"/>
      <c r="E25" s="258" t="n"/>
      <c r="F25" s="258" t="n"/>
      <c r="G25" s="258" t="n"/>
      <c r="H25" s="258" t="n"/>
      <c r="I25" s="258" t="n"/>
      <c r="J25" s="258" t="n"/>
      <c r="K25" s="258" t="n"/>
      <c r="L25" s="258" t="n"/>
      <c r="M25" s="258" t="n"/>
      <c r="N25" s="258" t="n"/>
      <c r="O25" s="258" t="n"/>
      <c r="P25" s="187" t="n"/>
      <c r="Q25" s="187" t="n"/>
      <c r="R25" s="187" t="n"/>
      <c r="S25" s="187" t="n"/>
    </row>
    <row r="26" ht="16.5" customHeight="1">
      <c r="A26" s="252" t="inlineStr">
        <is>
          <t>图例</t>
        </is>
      </c>
      <c r="B26" s="253" t="n"/>
      <c r="C26" s="253" t="n"/>
      <c r="D26" s="253" t="n"/>
      <c r="E26" s="253" t="n"/>
      <c r="F26" s="253" t="n"/>
      <c r="G26" s="253" t="n"/>
      <c r="H26" s="253" t="n"/>
      <c r="I26" s="253" t="n"/>
      <c r="J26" s="253" t="n"/>
      <c r="K26" s="253" t="n"/>
      <c r="L26" s="253" t="n"/>
      <c r="M26" s="253" t="n"/>
      <c r="N26" s="253" t="n"/>
      <c r="O26" s="253" t="n"/>
      <c r="P26" s="187" t="n"/>
      <c r="Q26" s="187" t="n"/>
      <c r="R26" s="187" t="n"/>
      <c r="S26" s="187" t="n"/>
    </row>
    <row r="27">
      <c r="A27" s="272" t="inlineStr">
        <is>
          <t>加粗文字</t>
        </is>
      </c>
      <c r="B27" s="261" t="n"/>
      <c r="C27" s="262" t="n"/>
      <c r="D27" s="273" t="inlineStr">
        <is>
          <t>政策工具</t>
        </is>
      </c>
      <c r="E27" s="261" t="n"/>
      <c r="F27" s="261" t="n"/>
      <c r="G27" s="261" t="n"/>
      <c r="H27" s="261" t="n"/>
      <c r="I27" s="261" t="n"/>
      <c r="J27" s="261" t="n"/>
      <c r="K27" s="261" t="n"/>
      <c r="L27" s="261" t="n"/>
      <c r="M27" s="261" t="n"/>
      <c r="N27" s="261" t="n"/>
      <c r="O27" s="262" t="n"/>
      <c r="P27" s="263" t="n"/>
      <c r="Q27" s="187" t="n"/>
      <c r="R27" s="187" t="n"/>
      <c r="S27" s="187" t="n"/>
    </row>
    <row r="28">
      <c r="A28" s="274" t="inlineStr">
        <is>
          <t>非加粗文字</t>
        </is>
      </c>
      <c r="B28" s="261" t="n"/>
      <c r="C28" s="262" t="n"/>
      <c r="D28" s="265" t="inlineStr">
        <is>
          <t>政策工具的子方案</t>
        </is>
      </c>
      <c r="E28" s="261" t="n"/>
      <c r="F28" s="261" t="n"/>
      <c r="G28" s="261" t="n"/>
      <c r="H28" s="261" t="n"/>
      <c r="I28" s="261" t="n"/>
      <c r="J28" s="261" t="n"/>
      <c r="K28" s="261" t="n"/>
      <c r="L28" s="261" t="n"/>
      <c r="M28" s="261" t="n"/>
      <c r="N28" s="261" t="n"/>
      <c r="O28" s="262" t="n"/>
      <c r="P28" s="263" t="n"/>
      <c r="Q28" s="187" t="n"/>
      <c r="R28" s="187" t="n"/>
      <c r="S28" s="187" t="n"/>
    </row>
    <row r="29">
      <c r="A29" s="258" t="n"/>
      <c r="B29" s="258" t="n"/>
      <c r="C29" s="258" t="n"/>
      <c r="D29" s="258" t="n"/>
      <c r="E29" s="258" t="n"/>
      <c r="F29" s="258" t="n"/>
      <c r="G29" s="258" t="n"/>
      <c r="H29" s="258" t="n"/>
      <c r="I29" s="258" t="n"/>
      <c r="J29" s="258" t="n"/>
      <c r="K29" s="258" t="n"/>
      <c r="L29" s="258" t="n"/>
      <c r="M29" s="258" t="n"/>
      <c r="N29" s="258" t="n"/>
      <c r="O29" s="258" t="n"/>
      <c r="P29" s="187" t="n"/>
      <c r="Q29" s="187" t="n"/>
      <c r="R29" s="187" t="n"/>
      <c r="S29" s="187" t="n"/>
    </row>
    <row r="30">
      <c r="A30" s="185" t="n"/>
      <c r="B30" s="185" t="n"/>
      <c r="C30" s="185" t="n"/>
      <c r="D30" s="185" t="n"/>
      <c r="E30" s="185" t="n"/>
      <c r="F30" s="185" t="n"/>
      <c r="G30" s="185" t="n"/>
      <c r="H30" s="185" t="n"/>
      <c r="I30" s="185" t="n"/>
      <c r="J30" s="185" t="n"/>
      <c r="K30" s="185" t="n"/>
      <c r="L30" s="185" t="n"/>
      <c r="M30" s="185" t="n"/>
      <c r="N30" s="185" t="n"/>
      <c r="O30" s="185" t="n"/>
      <c r="P30" s="187" t="n"/>
      <c r="Q30" s="187" t="n"/>
      <c r="R30" s="187" t="n"/>
      <c r="S30" s="187" t="n"/>
    </row>
    <row r="31" ht="16.5" customHeight="1">
      <c r="A31" s="189" t="inlineStr">
        <is>
          <t>MGF实验室联系方式</t>
        </is>
      </c>
      <c r="B31" s="104" t="n"/>
      <c r="C31" s="185" t="n"/>
      <c r="D31" s="185" t="n"/>
      <c r="E31" s="185" t="n"/>
      <c r="F31" s="185" t="n"/>
      <c r="G31" s="185" t="n"/>
      <c r="H31" s="185" t="n"/>
      <c r="I31" s="185" t="n"/>
      <c r="J31" s="185" t="n"/>
      <c r="K31" s="185" t="n"/>
      <c r="L31" s="185" t="n"/>
      <c r="M31" s="185" t="n"/>
      <c r="N31" s="185" t="n"/>
      <c r="O31" s="185" t="n"/>
      <c r="P31" s="187" t="n"/>
      <c r="Q31" s="187" t="n"/>
      <c r="R31" s="187" t="n"/>
      <c r="S31" s="187" t="n"/>
    </row>
    <row r="32">
      <c r="A32" s="202" t="inlineStr">
        <is>
          <t>邵丹青</t>
        </is>
      </c>
      <c r="B32" s="203" t="inlineStr">
        <is>
          <t>dqshao@nsd.pku.edu.cn</t>
        </is>
      </c>
      <c r="C32" s="104" t="n"/>
      <c r="D32" s="185" t="n"/>
      <c r="E32" s="185" t="n"/>
      <c r="F32" s="185" t="n"/>
      <c r="G32" s="185" t="n"/>
      <c r="H32" s="185" t="n"/>
      <c r="I32" s="185" t="n"/>
      <c r="J32" s="185" t="n"/>
      <c r="K32" s="185" t="n"/>
      <c r="L32" s="185" t="n"/>
      <c r="M32" s="185" t="n"/>
      <c r="N32" s="185" t="n"/>
      <c r="O32" s="185" t="n"/>
      <c r="P32" s="187" t="n"/>
      <c r="Q32" s="187" t="n"/>
      <c r="R32" s="187" t="n"/>
      <c r="S32" s="187" t="n"/>
    </row>
    <row r="33">
      <c r="A33" s="202" t="inlineStr">
        <is>
          <t>何晓贝</t>
        </is>
      </c>
      <c r="B33" s="203" t="inlineStr">
        <is>
          <t>xbhe@nsd.pku.edu.cn</t>
        </is>
      </c>
      <c r="C33" s="104" t="n"/>
      <c r="D33" s="185" t="n"/>
      <c r="E33" s="185" t="n"/>
      <c r="F33" s="185" t="n"/>
      <c r="G33" s="185" t="n"/>
      <c r="H33" s="185" t="n"/>
      <c r="I33" s="185" t="n"/>
      <c r="J33" s="185" t="n"/>
      <c r="K33" s="185" t="n"/>
      <c r="L33" s="185" t="n"/>
      <c r="M33" s="185" t="n"/>
      <c r="N33" s="185" t="n"/>
      <c r="O33" s="185" t="n"/>
      <c r="P33" s="187" t="n"/>
      <c r="Q33" s="187" t="n"/>
      <c r="R33" s="187" t="n"/>
      <c r="S33" s="187" t="n"/>
    </row>
  </sheetData>
  <mergeCells count="40">
    <mergeCell ref="D13:O13"/>
    <mergeCell ref="D11:O11"/>
    <mergeCell ref="D27:O27"/>
    <mergeCell ref="A18:C18"/>
    <mergeCell ref="A27:C27"/>
    <mergeCell ref="A3:C3"/>
    <mergeCell ref="A21:C21"/>
    <mergeCell ref="A12:C12"/>
    <mergeCell ref="A1:H1"/>
    <mergeCell ref="D17:O17"/>
    <mergeCell ref="D16:O16"/>
    <mergeCell ref="D28:O28"/>
    <mergeCell ref="A23:C23"/>
    <mergeCell ref="A14:C14"/>
    <mergeCell ref="A22:C22"/>
    <mergeCell ref="A17:C17"/>
    <mergeCell ref="D18:O18"/>
    <mergeCell ref="A20:C20"/>
    <mergeCell ref="D12:O12"/>
    <mergeCell ref="A28:C28"/>
    <mergeCell ref="D24:O24"/>
    <mergeCell ref="A19:C19"/>
    <mergeCell ref="A13:C13"/>
    <mergeCell ref="D15:O15"/>
    <mergeCell ref="D23:O23"/>
    <mergeCell ref="D14:O14"/>
    <mergeCell ref="A7:M7"/>
    <mergeCell ref="A15:C15"/>
    <mergeCell ref="A24:C24"/>
    <mergeCell ref="D20:O20"/>
    <mergeCell ref="A4:B4"/>
    <mergeCell ref="A11:C11"/>
    <mergeCell ref="B33:C33"/>
    <mergeCell ref="D19:O19"/>
    <mergeCell ref="A10:B10"/>
    <mergeCell ref="D22:O22"/>
    <mergeCell ref="B32:C32"/>
    <mergeCell ref="D21:O21"/>
    <mergeCell ref="A31:B31"/>
    <mergeCell ref="A16:C16"/>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G32"/>
  <sheetViews>
    <sheetView topLeftCell="AG1" workbookViewId="0">
      <selection activeCell="BC1" sqref="BC1:BD1"/>
    </sheetView>
  </sheetViews>
  <sheetFormatPr baseColWidth="8" defaultRowHeight="13.5"/>
  <sheetData>
    <row r="1" ht="15.75" customHeight="1">
      <c r="A1" s="32" t="inlineStr">
        <is>
          <t>识别信息</t>
        </is>
      </c>
      <c r="C1" s="43" t="inlineStr">
        <is>
          <t>分类 - 工具类型</t>
        </is>
      </c>
      <c r="G1" s="45" t="inlineStr">
        <is>
          <t>政策描述</t>
        </is>
      </c>
      <c r="N1" s="47" t="inlineStr">
        <is>
          <t>行政信息</t>
        </is>
      </c>
      <c r="X1" s="49" t="inlineStr">
        <is>
          <t>政策规制基础与强度</t>
        </is>
      </c>
      <c r="AM1" s="51" t="inlineStr">
        <is>
          <t>工具特定属性</t>
        </is>
      </c>
      <c r="AW1" s="55" t="inlineStr">
        <is>
          <t>温室气体排放基础</t>
        </is>
      </c>
      <c r="AY1" s="43" t="inlineStr">
        <is>
          <t>分类与指标</t>
        </is>
      </c>
      <c r="BC1" s="56" t="inlineStr">
        <is>
          <t>法规参考</t>
        </is>
      </c>
      <c r="BE1" s="86" t="n"/>
      <c r="BF1" s="86" t="n"/>
      <c r="BG1" s="86" t="n"/>
    </row>
    <row r="2" ht="15.75" customHeight="1">
      <c r="A2" s="173" t="inlineStr">
        <is>
          <t>政策工具ID</t>
        </is>
      </c>
      <c r="B2" s="174" t="inlineStr">
        <is>
          <t>工具/子方案</t>
        </is>
      </c>
      <c r="C2" s="175" t="inlineStr">
        <is>
          <t>组别</t>
        </is>
      </c>
      <c r="D2" s="175" t="inlineStr">
        <is>
          <t>路径</t>
        </is>
      </c>
      <c r="E2" s="175" t="inlineStr">
        <is>
          <t>排放部门</t>
        </is>
      </c>
      <c r="F2" s="175" t="inlineStr">
        <is>
          <t>子行业</t>
        </is>
      </c>
      <c r="G2" s="176" t="inlineStr">
        <is>
          <t>本国工具名称</t>
        </is>
      </c>
      <c r="H2" s="176" t="inlineStr">
        <is>
          <t>英文工具名称</t>
        </is>
      </c>
      <c r="I2" s="176" t="inlineStr">
        <is>
          <t>政策包</t>
        </is>
      </c>
      <c r="J2" s="176" t="inlineStr">
        <is>
          <t>描述</t>
        </is>
      </c>
      <c r="K2" s="176" t="inlineStr">
        <is>
          <t>目标</t>
        </is>
      </c>
      <c r="L2" s="176" t="inlineStr">
        <is>
          <t>减缓相关性</t>
        </is>
      </c>
      <c r="M2" s="176" t="inlineStr">
        <is>
          <t>作用渠道</t>
        </is>
      </c>
      <c r="N2" s="177" t="inlineStr">
        <is>
          <t>国家</t>
        </is>
      </c>
      <c r="O2" s="177" t="inlineStr">
        <is>
          <t>管辖层级</t>
        </is>
      </c>
      <c r="P2" s="177" t="inlineStr">
        <is>
          <t>管辖地名称</t>
        </is>
      </c>
      <c r="Q2" s="177" t="inlineStr">
        <is>
          <t>通过日期</t>
        </is>
      </c>
      <c r="R2" s="177" t="inlineStr">
        <is>
          <t>生效日期</t>
        </is>
      </c>
      <c r="S2" s="177" t="inlineStr">
        <is>
          <t>终止日期</t>
        </is>
      </c>
      <c r="T2" s="177" t="inlineStr">
        <is>
          <t>最近修订</t>
        </is>
      </c>
      <c r="U2" s="177" t="inlineStr">
        <is>
          <t>最近修订（详情）</t>
        </is>
      </c>
      <c r="V2" s="177" t="inlineStr">
        <is>
          <t>状态</t>
        </is>
      </c>
      <c r="W2" s="177" t="inlineStr">
        <is>
          <t>管理机构</t>
        </is>
      </c>
      <c r="X2" s="178" t="inlineStr">
        <is>
          <t>受规制资产</t>
        </is>
      </c>
      <c r="Y2" s="178" t="inlineStr">
        <is>
          <t>受规制资产（状态）</t>
        </is>
      </c>
      <c r="Z2" s="178" t="inlineStr">
        <is>
          <t>受规制资产（详情）</t>
        </is>
      </c>
      <c r="AA2" s="178" t="inlineStr">
        <is>
          <t>受规制资产（其他）</t>
        </is>
      </c>
      <c r="AB2" s="178" t="inlineStr">
        <is>
          <t>受规制资产（阈值范围）</t>
        </is>
      </c>
      <c r="AC2" s="178" t="inlineStr">
        <is>
          <t>受规制主体</t>
        </is>
      </c>
      <c r="AD2" s="178" t="inlineStr">
        <is>
          <t>受规制主体（详情）</t>
        </is>
      </c>
      <c r="AE2" s="178" t="inlineStr">
        <is>
          <t>受规制活动</t>
        </is>
      </c>
      <c r="AF2" s="178" t="inlineStr">
        <is>
          <t>受规制活动（详情）</t>
        </is>
      </c>
      <c r="AG2" s="178" t="inlineStr">
        <is>
          <t>强度（数值）</t>
        </is>
      </c>
      <c r="AH2" s="178" t="inlineStr">
        <is>
          <t>强度（单位）</t>
        </is>
      </c>
      <c r="AI2" s="178" t="inlineStr">
        <is>
          <t>强度（详情）</t>
        </is>
      </c>
      <c r="AJ2" s="178" t="inlineStr">
        <is>
          <t>要求说明</t>
        </is>
      </c>
      <c r="AK2" s="178" t="inlineStr">
        <is>
          <t>合规计算方法I</t>
        </is>
      </c>
      <c r="AL2" s="178" t="inlineStr">
        <is>
          <t>合规计算方法II</t>
        </is>
      </c>
      <c r="AM2" s="179" t="inlineStr">
        <is>
          <t>工具联动</t>
        </is>
      </c>
      <c r="AN2" s="179" t="inlineStr">
        <is>
          <t>信息采集责任方</t>
        </is>
      </c>
      <c r="AO2" s="179" t="inlineStr">
        <is>
          <t>信息传输方式</t>
        </is>
      </c>
      <c r="AP2" s="179" t="inlineStr">
        <is>
          <t>信息提供频率</t>
        </is>
      </c>
      <c r="AQ2" s="179" t="inlineStr">
        <is>
          <t>信息公开可用性</t>
        </is>
      </c>
      <c r="AR2" s="179" t="inlineStr">
        <is>
          <t>标签类型</t>
        </is>
      </c>
      <c r="AS2" s="179" t="inlineStr">
        <is>
          <t>合规监测</t>
        </is>
      </c>
      <c r="AT2" s="179" t="inlineStr">
        <is>
          <t>合规执行</t>
        </is>
      </c>
      <c r="AU2" s="179" t="inlineStr">
        <is>
          <t>合规促进</t>
        </is>
      </c>
      <c r="AV2" s="179" t="inlineStr">
        <is>
          <t>能力建设、培训/教育、宣传和奖励计划详情</t>
        </is>
      </c>
      <c r="AW2" s="182" t="inlineStr">
        <is>
          <t>温室气体排放覆盖（绝对量）</t>
        </is>
      </c>
      <c r="AX2" s="182" t="inlineStr">
        <is>
          <t>温室气体排放覆盖（占国内排放百分比）</t>
        </is>
      </c>
      <c r="AY2" s="175" t="inlineStr">
        <is>
          <t>经济行业</t>
        </is>
      </c>
      <c r="AZ2" s="175" t="inlineStr">
        <is>
          <t>受影响的温室气体</t>
        </is>
      </c>
      <c r="BA2" s="175" t="inlineStr">
        <is>
          <t>减缓效果</t>
        </is>
      </c>
      <c r="BB2" s="175" t="inlineStr">
        <is>
          <t>减缓协同效益</t>
        </is>
      </c>
      <c r="BC2" s="177" t="inlineStr">
        <is>
          <t>法律文件名称</t>
        </is>
      </c>
      <c r="BD2" s="177" t="inlineStr">
        <is>
          <t>法律文件链接</t>
        </is>
      </c>
      <c r="BE2" s="177" t="inlineStr">
        <is>
          <t>其他网页链接</t>
        </is>
      </c>
      <c r="BF2" s="183" t="n"/>
      <c r="BG2" s="183" t="n"/>
    </row>
    <row r="3">
      <c r="A3" s="305" t="inlineStr">
        <is>
          <t>CHNREPSIDI01S000</t>
        </is>
      </c>
      <c r="B3" s="305" t="inlineStr">
        <is>
          <t>工具</t>
        </is>
      </c>
      <c r="C3" s="305" t="inlineStr">
        <is>
          <t>报告与披露要求</t>
        </is>
      </c>
      <c r="D3" s="305" t="inlineStr">
        <is>
          <t>可持续信息披露</t>
        </is>
      </c>
      <c r="E3" s="305" t="inlineStr">
        <is>
          <t>跨部门</t>
        </is>
      </c>
      <c r="F3" s="305" t="inlineStr">
        <is>
          <t>重点排污行业（电力、钢铁、建材、化工、石化等）</t>
        </is>
      </c>
      <c r="G3" s="305" t="inlineStr">
        <is>
          <t>企业环境信息依法披露制度</t>
        </is>
      </c>
      <c r="H3" s="305" t="inlineStr">
        <is>
          <t>Enterprise Environmental Information Disclosure System</t>
        </is>
      </c>
      <c r="I3" s="305" t="inlineStr">
        <is>
          <t>N/A</t>
        </is>
      </c>
      <c r="J3" s="305" t="inlineStr">
        <is>
          <t>企业环境信息依法披露制度是要求企业依法披露环境信息的强制性信息公开制度。现行制度以生态环境部2021年印发的《环境信息依法披露制度改革方案》和2021年12月发布的《企业环境信息依法披露管理办法》（生态环境部令第24号，2022年2月8日施行）为核心，并配套《企业环境信息依法披露格式准则》。制度沿革可追溯至2007年《环境信息公开办法（试行）》（国家环境保护总局令第35号）和2014年《企业事业单位环境信息公开办法》（环境保护部令第31号）。制度明确五类企业为强制披露主体：重点排污单位、实施强制性清洁生产审核的企业、因生态环境违法行为被追究刑事责任或受到重大行政处罚的企业，以及符合规定情形的上市公司和发债企业。披露内容涵盖企业基本信息、污染物产生排放及防治设施情况、碳排放信息、生态环境行政许可和处罚信息、清洁生产及强制性清洁生产审核信息等。企业须通过统一的企业环境信息依法披露系统编制并公开年度环境信息依法披露报告和临时环境信息依法披露报告。</t>
        </is>
      </c>
      <c r="K3" s="305" t="inlineStr">
        <is>
          <t>信息披露</t>
        </is>
      </c>
      <c r="L3" s="305" t="inlineStr">
        <is>
          <t>间接</t>
        </is>
      </c>
      <c r="M3" s="305" t="inlineStr">
        <is>
          <t>供给侧</t>
        </is>
      </c>
      <c r="N3" s="305" t="inlineStr">
        <is>
          <t>中国</t>
        </is>
      </c>
      <c r="O3" s="305" t="inlineStr">
        <is>
          <t>国家</t>
        </is>
      </c>
      <c r="P3" s="305" t="inlineStr">
        <is>
          <t>N/A</t>
        </is>
      </c>
      <c r="Q3" s="305" t="inlineStr">
        <is>
          <t>11/04/2007</t>
        </is>
      </c>
      <c r="R3" s="305" t="inlineStr">
        <is>
          <t>01/05/2008</t>
        </is>
      </c>
      <c r="S3" s="305" t="inlineStr">
        <is>
          <t>N/A</t>
        </is>
      </c>
      <c r="T3" s="305" t="inlineStr">
        <is>
          <t>11/12/2021</t>
        </is>
      </c>
      <c r="U3" s="305" t="inlineStr">
        <is>
          <t>制度沿革：2007年4月11日《环境信息公开办法（试行）》（国家环境保护总局令第35号）公布、2008年5月1日施行，首次确立环境信息公开（含企业环境信息公开）制度；2014年12月19日《企业事业单位环境信息公开办法》（环境保护部令第31号）公布、2015年1月1日施行，强化重点排污单位强制公开；2021年生态环境部印发《环境信息依法披露制度改革方案》，2021年12月《企业环境信息依法披露管理办法》（生态环境部令第24号）发布、2022年2月8日施行，并配套《企业环境信息依法披露格式准则》，将企业环境信息公开升级为依法强制披露制度，新增碳排放信息披露要求，建立统一的企业环境信息依法披露系统。</t>
        </is>
      </c>
      <c r="V3" s="305">
        <f>IF(R3="","生效",IF(R3="N/A","生效",IF(TODAY()&lt;DATE(VALUE(RIGHT(R3,4)),VALUE(MID(R3,4,2)),VALUE(LEFT(R3,2))),"计划实施",IF(S3="","生效",IF(S3="N/A","生效",IF(TODAY()&lt;DATE(VALUE(RIGHT(S3,4)),VALUE(MID(S3,4,2)),VALUE(LEFT(S3,2))),"生效","已终止"))))))</f>
        <v/>
      </c>
      <c r="W3" s="305" t="inlineStr">
        <is>
          <t>生态环境部；地方各级生态环境主管部门</t>
        </is>
      </c>
      <c r="X3" s="305" t="inlineStr">
        <is>
          <t>工业企业及其生产经营设施</t>
        </is>
      </c>
      <c r="Y3" s="305" t="inlineStr">
        <is>
          <t>既有</t>
        </is>
      </c>
      <c r="Z3" s="305" t="inlineStr">
        <is>
          <t>披露主体为五类企业：（1）重点排污单位；（2）实施强制性清洁生产审核的企业；（3）因生态环境违法行为被追究刑事责任或受到较大数额罚款等重大行政处罚的企业；（4）符合规定情形的上市公司；（5）符合规定情形的发债企业。涉及的生产设施涵盖排放大气污染物、水污染物、固体废物以及产生碳排放的工业生产装置和污染防治设施。</t>
        </is>
      </c>
      <c r="AA3" s="305" t="inlineStr">
        <is>
          <t>N/A</t>
        </is>
      </c>
      <c r="AB3" s="305" t="inlineStr">
        <is>
          <t>N/A</t>
        </is>
      </c>
      <c r="AC3" s="305" t="inlineStr">
        <is>
          <t>企业</t>
        </is>
      </c>
      <c r="AD3" s="305" t="inlineStr">
        <is>
          <t>依法负有环境信息强制披露义务的企业，包括重点排污单位、实施强制性清洁生产审核的企业、受到重大生态环境行政处罚或被追究刑事责任的企业，以及符合规定情形的上市公司和发债企业。企业对所披露环境信息的真实性、准确性、完整性和及时性负责。</t>
        </is>
      </c>
      <c r="AE3" s="305" t="inlineStr">
        <is>
          <t>生产</t>
        </is>
      </c>
      <c r="AF3" s="305" t="inlineStr">
        <is>
          <t>企业在生产经营过程中产生污染物排放、碳排放和环境影响的活动。企业须依法编制并公开年度环境信息依法披露报告，在发生受到重大行政处罚、被追究刑事责任、发行股票或债券等特定情形时编制并公开临时环境信息依法披露报告，通过企业环境信息依法披露系统向社会披露。</t>
        </is>
      </c>
      <c r="AG3" s="305" t="inlineStr">
        <is>
          <t>N/A</t>
        </is>
      </c>
      <c r="AH3" s="305" t="inlineStr">
        <is>
          <t>N/A</t>
        </is>
      </c>
      <c r="AI3" s="305" t="inlineStr">
        <is>
          <t>N/A</t>
        </is>
      </c>
      <c r="AJ3" s="305" t="inlineStr">
        <is>
          <t>1）强制披露主体须于每年规定期限内（一般为次年3月15日前）通过企业环境信息依法披露系统编制并公开上一年度《企业环境信息依法披露报告》；2）发生规定情形（如受到重大行政处罚、被追究刑事责任、上市公司再融资、发债等）的，须在规定时限内编制并公开临时环境信息依法披露报告；3）披露内容须符合《企业环境信息依法披露格式准则》，涵盖企业基本信息、企业环境管理信息、污染物产生治理与排放信息、碳排放信息、生态环境应急信息、生态环境违法信息、本年度临时环境信息依法披露情况等；4）企业对披露信息的真实性、准确性、完整性负责，披露信息长期公开、可查询；5）生态环境主管部门对披露情况进行监督检查，对未按规定披露或披露不实的依法查处并纳入信用记录。</t>
        </is>
      </c>
      <c r="AK3" s="305" t="inlineStr">
        <is>
          <t>N/A</t>
        </is>
      </c>
      <c r="AL3" s="305" t="inlineStr">
        <is>
          <t>N/A</t>
        </is>
      </c>
      <c r="AM3" s="305" t="inlineStr">
        <is>
          <t>与排污许可制度联动：重点排污单位范围和污染物排放信息与排污许可证载明事项衔接。与强制性清洁生产审核制度联动：实施强制性清洁生产审核的企业须披露审核信息。与企业环境信用评价和绿色金融联动：披露信息作为环境信用评价、绿色信贷和绿色债券评估的重要依据。与碳排放报告制度联动：纳入碳排放信息披露要求。</t>
        </is>
      </c>
      <c r="AN3" s="305" t="inlineStr">
        <is>
          <t>企业自行编制环境信息依法披露报告并对其真实性负责，通过生态环境部建立的企业环境信息依法披露系统在线填报和公开；生态环境主管部门负责系统的建设、维护和监督管理，并可对披露信息进行抽查核实。</t>
        </is>
      </c>
      <c r="AO3" s="305" t="inlineStr">
        <is>
          <t>通过全国统一的企业环境信息依法披露系统在线编制、上传和公开（网络披露）；披露报告向社会公开，公众可通过系统查询。</t>
        </is>
      </c>
      <c r="AP3" s="305" t="inlineStr">
        <is>
          <t>年度报告每年披露一次（一般于次年3月15日前）；临时报告在发生规定情形后的规定时限内披露。</t>
        </is>
      </c>
      <c r="AQ3" s="305" t="inlineStr">
        <is>
          <t>是。企业环境信息依法披露报告通过全国统一的企业环境信息依法披露系统向社会公开，公众、投资者、金融机构和监管部门可在线查询，披露信息长期留存可追溯。</t>
        </is>
      </c>
      <c r="AR3" s="305" t="inlineStr">
        <is>
          <t>N/A</t>
        </is>
      </c>
      <c r="AS3" s="305" t="inlineStr">
        <is>
          <t>政府机构开展的监督检查</t>
        </is>
      </c>
      <c r="AT3" s="305" t="inlineStr">
        <is>
          <t>行政处罚；罚款；责令改正；纳入信用记录</t>
        </is>
      </c>
      <c r="AU3" s="305" t="inlineStr">
        <is>
          <t>环境信用评价激励</t>
        </is>
      </c>
      <c r="AV3" s="305" t="inlineStr">
        <is>
          <t>组织开展企业环境信息依法披露培训和政策宣贯；建设和推广企业环境信息依法披露系统；发布格式准则和填报指南，指导企业规范披露。</t>
        </is>
      </c>
      <c r="AW3" s="305" t="inlineStr">
        <is>
          <t>N/A</t>
        </is>
      </c>
      <c r="AX3" s="305" t="inlineStr">
        <is>
          <t>N/A</t>
        </is>
      </c>
      <c r="AY3" s="305" t="inlineStr">
        <is>
          <t>C19; C20; C23; C24; D35</t>
        </is>
      </c>
      <c r="AZ3" s="305" t="inlineStr">
        <is>
          <t>CO2</t>
        </is>
      </c>
      <c r="BA3" s="305" t="inlineStr">
        <is>
          <t>正向</t>
        </is>
      </c>
      <c r="BB3" s="305" t="inlineStr">
        <is>
          <t>污染防治；技术创新</t>
        </is>
      </c>
      <c r="BC3" s="305" t="inlineStr">
        <is>
          <t>企业环境信息依法披露管理办法（生态环境部令第24号）</t>
        </is>
      </c>
      <c r="BD3" s="305" t="inlineStr">
        <is>
          <t>https://www.mee.gov.cn/xxgk2018/xxgk/xxgk02/202112/t20211221_964837.html</t>
        </is>
      </c>
      <c r="BE3" s="305" t="inlineStr">
        <is>
          <t>环境信息公开办法（试行）（国家环境保护总局令第35号）：https://www.gov.cn/gongbao/content/2008/content_892212.htm</t>
        </is>
      </c>
      <c r="BF3" s="305" t="inlineStr"/>
      <c r="BG3" s="305" t="inlineStr"/>
    </row>
    <row r="4">
      <c r="A4" s="305" t="inlineStr">
        <is>
          <t>CHNREPSIDI02S000</t>
        </is>
      </c>
      <c r="B4" s="305" t="inlineStr">
        <is>
          <t>工具</t>
        </is>
      </c>
      <c r="C4" s="305" t="inlineStr">
        <is>
          <t>报告与披露要求</t>
        </is>
      </c>
      <c r="D4" s="305" t="inlineStr">
        <is>
          <t>可持续信息披露</t>
        </is>
      </c>
      <c r="E4" s="305" t="inlineStr">
        <is>
          <t>跨部门</t>
        </is>
      </c>
      <c r="F4" s="305" t="inlineStr">
        <is>
          <t>N/A</t>
        </is>
      </c>
      <c r="G4" s="305" t="inlineStr">
        <is>
          <t>上市公司可持续发展报告指引</t>
        </is>
      </c>
      <c r="H4" s="305" t="inlineStr">
        <is>
          <t>Sustainability Reporting Guidelines for Listed Companies</t>
        </is>
      </c>
      <c r="I4" s="305" t="inlineStr">
        <is>
          <t>N/A</t>
        </is>
      </c>
      <c r="J4" s="305" t="inlineStr">
        <is>
          <t>上市公司可持续发展报告指引是由上海证券交易所、深圳证券交易所和北京证券交易所在中国证监会指导下联合发布的上市公司信息披露规则，要求符合条件的上市公司按照统一的可持续发展/ESG报告框架进行年度信息披露。指引覆盖环境、社会和治理（ESG）全维度共21个议题，以应对气候变化为首要议题，要求披露范围一、范围二温室气体排放（强制）和范围三温室气体排放（鼓励），以及气候转型风险和机遇的识别与应对策略。指引采用双重重要性原则（财务重要性和影响重要性），对特定上市公司群体实施强制披露，对其他上市公司实施自愿披露。强制披露主体范围包括上证180指数、科创50指数、深证100指数、创业板指数成分股及境内外同时上市的公司等（约450余家，覆盖A股总市值的50%以上）。指引于2024年2月8日公开征求意见，2024年4月12日正式发布，2024年5月1日起施行，首批强制披露的年度报告须于2026年4月30日前完成（覆盖2025财政年度）。配套发布了《上市公司可持续发展报告编制指南》（2025年1月发布，2026年1月更新第二版），为上市公司落实指引要求提供具体操作指导。上交所称为《上海证券交易所上市公司自律监管指引第14号——可持续发展报告（试行）》，深交所称为《深圳证券交易所上市公司自律监管指引第17号——可持续发展报告（试行）》，北交所称为《北京证券交易所上市公司持续监管指引第11号——可持续发展报告（试行）》。</t>
        </is>
      </c>
      <c r="K4" s="305" t="inlineStr">
        <is>
          <t>信息披露；绿色经济；减缓气候变化</t>
        </is>
      </c>
      <c r="L4" s="305" t="inlineStr">
        <is>
          <t>直接</t>
        </is>
      </c>
      <c r="M4" s="305" t="inlineStr">
        <is>
          <t>供给侧</t>
        </is>
      </c>
      <c r="N4" s="305" t="inlineStr">
        <is>
          <t>中国</t>
        </is>
      </c>
      <c r="O4" s="305" t="inlineStr">
        <is>
          <t>国家</t>
        </is>
      </c>
      <c r="P4" s="305" t="inlineStr">
        <is>
          <t>N/A</t>
        </is>
      </c>
      <c r="Q4" s="305" t="inlineStr">
        <is>
          <t>12/04/2024</t>
        </is>
      </c>
      <c r="R4" s="305" t="inlineStr">
        <is>
          <t>01/05/2024</t>
        </is>
      </c>
      <c r="S4" s="305" t="inlineStr">
        <is>
          <t>N/A</t>
        </is>
      </c>
      <c r="T4" s="305" t="inlineStr">
        <is>
          <t>N/A</t>
        </is>
      </c>
      <c r="U4" s="305" t="inlineStr">
        <is>
          <t>N/A</t>
        </is>
      </c>
      <c r="V4" s="305">
        <f>IF(R4="","生效",IF(R4="N/A","生效",IF(TODAY()&lt;DATE(VALUE(RIGHT(R4,4)),VALUE(MID(R4,4,2)),VALUE(LEFT(R4,2))),"计划实施",IF(S4="","生效",IF(S4="N/A","生效",IF(TODAY()&lt;DATE(VALUE(RIGHT(S4,4)),VALUE(MID(S4,4,2)),VALUE(LEFT(S4,2))),"生效","已终止"))))))</f>
        <v/>
      </c>
      <c r="W4" s="305" t="inlineStr">
        <is>
          <t>中国证券监督管理委员会（指导）；上海证券交易所；深圳证券交易所；北京证券交易所</t>
        </is>
      </c>
      <c r="X4" s="305" t="inlineStr">
        <is>
          <t>上市公司可持续发展报告（企业信息披露）</t>
        </is>
      </c>
      <c r="Y4" s="305" t="inlineStr">
        <is>
          <t>N/A</t>
        </is>
      </c>
      <c r="Z4" s="305" t="inlineStr">
        <is>
          <t>本工具为上市公司可持续/ESG信息披露规则，规范对象为上市公司的可持续发展报告编制和披露行为，不直接监管实体排放资产。指引要求上市公司披露气候变化相关议题，包括温室气体排放、气候风险与机遇、转型计划等信息。</t>
        </is>
      </c>
      <c r="AA4" s="305" t="inlineStr">
        <is>
          <t>N/A</t>
        </is>
      </c>
      <c r="AB4" s="305" t="inlineStr">
        <is>
          <t>N/A</t>
        </is>
      </c>
      <c r="AC4" s="305" t="inlineStr">
        <is>
          <t>企业</t>
        </is>
      </c>
      <c r="AD4" s="305" t="inlineStr">
        <is>
          <t>在上交所、深交所和北交所上市的公司。其中上证180指数、科创50指数、深证100指数、创业板指数成分股及境内外同时上市的公司须按照指引强制披露可持续发展报告（约450余家，覆盖A股总市值的50%以上）；其他上市公司自愿披露。披露主体须按照指引框架编制和发布可持续发展报告或ESG报告，对所披露信息的真实性、准确性和完整性负责。</t>
        </is>
      </c>
      <c r="AE4" s="305" t="inlineStr">
        <is>
          <t>注册、许可及行政管理</t>
        </is>
      </c>
      <c r="AF4" s="305" t="inlineStr">
        <is>
          <t>上市公司的可持续发展/ESG信息披露活动。上市公司按照交易所发布的可持续发展报告指引编制年度可持续发展报告或ESG报告→经董事会审议通过→在指定信息披露平台（如巨潮资讯网、上交所/深交所/北交所官网）公开披露→交易所对披露合规性进行监管。</t>
        </is>
      </c>
      <c r="AG4" s="305" t="inlineStr">
        <is>
          <t>N/A</t>
        </is>
      </c>
      <c r="AH4" s="305" t="inlineStr">
        <is>
          <t>N/A</t>
        </is>
      </c>
      <c r="AI4" s="305" t="inlineStr">
        <is>
          <t>N/A</t>
        </is>
      </c>
      <c r="AJ4" s="305" t="inlineStr">
        <is>
          <t>1）指引要求符合条件的上市公司在每个会计年度结束后规定期限内编制并披露可持续发展报告（或ESG报告）；2）披露框架涵盖环境、社会和治理（ESG）三个维度共21个议题，以应对气候变化为首要议题；3）采用双重重要性原则（财务重要性和影响重要性）确定披露内容；4）强制披露范围一、范围二温室气体排放数据（鼓励披露范围三排放）；5）披露气候相关风险与机遇的识别、评估和管理，包括情景分析（范围一、二强制，范围三鼓励）和转型计划；6）上市公司须确保披露信息的真实性、准确性和完整性，不得有虚假记载、误导性陈述或重大遗漏；7）交易所对上市公司信息披露合规性进行监管。</t>
        </is>
      </c>
      <c r="AK4" s="305" t="inlineStr">
        <is>
          <t>N/A</t>
        </is>
      </c>
      <c r="AL4" s="305" t="inlineStr">
        <is>
          <t>N/A</t>
        </is>
      </c>
      <c r="AM4" s="305" t="inlineStr">
        <is>
          <t>与《企业可持续披露准则——基本准则（试行）》（财会〔2024〕17号）和《企业可持续披露准则第1号——气候》（财会〔2025〕34号）等财政部可持续披露准则体系衔接，指引的披露框架与财政部准则体系协调互补。与企业环境信息依法披露制度（CHNREPSIDI01S000）同属可持续信息披露路径，前者覆盖ESG全维度且以资本市场信息披露为场景，后者聚焦环境维度。与温室气体排放报告与核查制度（GRV）互补：GRV面向碳市场管控企业，指引面向资本市场上市公司。</t>
        </is>
      </c>
      <c r="AN4" s="305" t="inlineStr">
        <is>
          <t>上市公司按照指引框架自行编制可持续发展报告，采集和核算温室气体排放等ESG数据；鼓励上市公司聘请第三方机构对可持续发展报告进行鉴证。</t>
        </is>
      </c>
      <c r="AO4" s="305" t="inlineStr">
        <is>
          <t>上市公司通过交易所指定的信息披露平台（如上交所官网、深交所官网、北交所官网、巨潮资讯网等）公开披露可持续发展报告（网络公示）。</t>
        </is>
      </c>
      <c r="AP4" s="305" t="inlineStr">
        <is>
          <t>按年度披露（每个会计年度结束后四个月内，与年度报告同时或独立发布）。</t>
        </is>
      </c>
      <c r="AQ4" s="305" t="inlineStr">
        <is>
          <t>是（公开）。上市公司通过交易所指定的信息披露平台向社会公众全文公开披露可持续发展报告。</t>
        </is>
      </c>
      <c r="AR4" s="305" t="inlineStr">
        <is>
          <t>N/A</t>
        </is>
      </c>
      <c r="AS4" s="305" t="inlineStr">
        <is>
          <t>政府机构开展的监督检查</t>
        </is>
      </c>
      <c r="AT4" s="305" t="inlineStr">
        <is>
          <t>责令改正；通报</t>
        </is>
      </c>
      <c r="AU4" s="305" t="inlineStr">
        <is>
          <t>其他激励或支持</t>
        </is>
      </c>
      <c r="AV4" s="305" t="inlineStr">
        <is>
          <t>上交所、深交所、北交所联合发布《上市公司可持续发展报告编制指南》（2025年1月发布第一版，2026年1月更新第二版），为上市公司落实指引要求提供操作层面的具体指导；交易所组织开展可持续发展信息披露培训和交流活动；支持上市公司建立和完善ESG数据采集和管理体系。</t>
        </is>
      </c>
      <c r="AW4" s="305" t="inlineStr">
        <is>
          <t>N/A（本工具为上市公司ESG信息披露规则，通过资本市场信息披露机制提升企业气候透明度并引导资本导向绿色低碳领域，无直接可量化的温室气体排放覆盖量）</t>
        </is>
      </c>
      <c r="AX4" s="305" t="inlineStr">
        <is>
          <t>N/A（本工具为间接信息披露工具，无直接的温室气体排放覆盖占比）</t>
        </is>
      </c>
      <c r="AY4" s="305" t="inlineStr">
        <is>
          <t>K64</t>
        </is>
      </c>
      <c r="AZ4" s="305" t="inlineStr">
        <is>
          <t>CO2; CH4; N2O; HFCs; PFCs; SF6; NF3</t>
        </is>
      </c>
      <c r="BA4" s="305" t="inlineStr">
        <is>
          <t>正向</t>
        </is>
      </c>
      <c r="BB4" s="305" t="inlineStr">
        <is>
          <t>产业发展；技术创新；污染防治</t>
        </is>
      </c>
      <c r="BC4" s="305" t="inlineStr">
        <is>
          <t>上海证券交易所上市公司自律监管指引第14号——可持续发展报告（试行）；深圳证券交易所上市公司自律监管指引第17号——可持续发展报告（试行）；北京证券交易所上市公司持续监管指引第11号——可持续发展报告（试行）</t>
        </is>
      </c>
      <c r="BD4" s="305" t="inlineStr">
        <is>
          <t>https://www.sse.com.cn/lawandrules/sselawsrules2025/stocks/mainipo/c/c_20250516_10779150.shtml</t>
        </is>
      </c>
      <c r="BE4" s="305" t="inlineStr">
        <is>
          <t>http://www.szse.cn/www/sustainablefinance/document/guide/t20240412_606839.html；https://www.bse.cn/cxjg_list/200021393.html；https://www.sse.com.cn/lawandrules/guide/stock/zbxxpljg/ssgszljg/c/c_20250117_10770284.shtml（编制指南）</t>
        </is>
      </c>
      <c r="BF4" s="305" t="inlineStr"/>
      <c r="BG4" s="305" t="inlineStr"/>
    </row>
    <row r="5">
      <c r="A5" s="305" t="inlineStr">
        <is>
          <t>CHNREPGRVI01S000</t>
        </is>
      </c>
      <c r="B5" s="305" t="inlineStr">
        <is>
          <t>工具</t>
        </is>
      </c>
      <c r="C5" s="305" t="inlineStr">
        <is>
          <t>报告与披露要求</t>
        </is>
      </c>
      <c r="D5" s="305" t="inlineStr">
        <is>
          <t>温室气体排放报告</t>
        </is>
      </c>
      <c r="E5" s="305" t="inlineStr">
        <is>
          <t>能源；工业；交通</t>
        </is>
      </c>
      <c r="F5" s="305" t="inlineStr">
        <is>
          <t>发电；钢铁；水泥；电解铝；石化；化工；造纸；民航</t>
        </is>
      </c>
      <c r="G5" s="305" t="inlineStr">
        <is>
          <t>重点行业企业温室气体排放报告与核查制度</t>
        </is>
      </c>
      <c r="H5" s="305" t="inlineStr">
        <is>
          <t>Greenhouse Gas Emissions Reporting and Verification System for Key Industries</t>
        </is>
      </c>
      <c r="I5" s="305" t="inlineStr">
        <is>
          <t>ETS</t>
        </is>
      </c>
      <c r="J5" s="305" t="inlineStr">
        <is>
          <t>中国重点行业企业温室气体排放报告与核查制度依据碳排放权交易管理相关法规建立，由生态环境部（原国家发展和改革委员会）组织实施。制度要求温室气体年排放量达到2.6万吨二氧化碳当量及以上的重点排放单位，按照统一的技术指南核算和报告其温室气体排放数据，并接受第三方机构的核查。制度覆盖发电、钢铁、水泥、电解铝、石化、化工、造纸、民航等重点排放行业。制度内容包括两个相互衔接的部分：（1）排放报告——企业须按照行业温室气体排放核算与报告指南，编制年度温室气体排放报告，涵盖化石燃料燃烧排放、工业过程排放、净购入电力/热力排放等，通过全国碳排放权交易市场管理平台报送；（2）第三方核查——由省级生态环境主管部门委托具备资质的第三方技术服务机构对企业排放报告进行核查，核查内容涵盖核算方法合规性、活动数据准确性、排放因子取值合理性和排放量计算正确性等，出具核查结论并提交核查报告。制度建设可追溯至2014年《碳排放权交易管理暂行办法》（国家发展改革委令第17号），首次确立重点排放单位温室气体排放报告与核查义务；2020年《碳排放权交易管理办法（试行）》（生态环境部令第19号）进一步完善报告核查程序和技术要求；2024年《碳排放权交易管理暂行条例》（国务院令第775号）将排放报告与核查制度上升为国务院行政法规层次，明确了企业的报告义务、第三方核查机构的法律地位、数据质量法律责任和违法处罚。通过排放报告摸清重点行业温室气体排放底数、通过第三方核查确保数据质量，为碳排放配额分配与清缴履约、国家温室气体清单编制和低碳发展政策制定提供数据基础。</t>
        </is>
      </c>
      <c r="K5" s="305" t="inlineStr">
        <is>
          <t>信息披露；减缓气候变化</t>
        </is>
      </c>
      <c r="L5" s="305" t="inlineStr">
        <is>
          <t>直接</t>
        </is>
      </c>
      <c r="M5" s="305" t="inlineStr">
        <is>
          <t>供给侧</t>
        </is>
      </c>
      <c r="N5" s="305" t="inlineStr">
        <is>
          <t>中国</t>
        </is>
      </c>
      <c r="O5" s="305" t="inlineStr">
        <is>
          <t>国家</t>
        </is>
      </c>
      <c r="P5" s="305" t="inlineStr">
        <is>
          <t>N/A</t>
        </is>
      </c>
      <c r="Q5" s="305" t="inlineStr">
        <is>
          <t>10/12/2014</t>
        </is>
      </c>
      <c r="R5" s="305" t="inlineStr">
        <is>
          <t>09/01/2015</t>
        </is>
      </c>
      <c r="S5" s="305" t="inlineStr">
        <is>
          <t>N/A</t>
        </is>
      </c>
      <c r="T5" s="305" t="inlineStr">
        <is>
          <t>25/01/2024</t>
        </is>
      </c>
      <c r="U5" s="305" t="inlineStr">
        <is>
          <t>制度建设可追溯至2014年12月10日《碳排放权交易管理暂行办法》（国家发展改革委令第17号，2015年1月9日施行），首次确立重点排放单位温室气体排放报告与核查义务。2020年12月31日《碳排放权交易管理办法（试行）》（生态环境部令第19号，2021年2月1日施行）进一步完善报告核查程序、扩展覆盖行业并细化技术要求，配套发布分行业的温室气体排放核算方法与报告指南。2024年1月25日《碳排放权交易管理暂行条例》（国务院令第775号，2024年5月1日施行）将排放报告与核查制度上升为国务院行政法规层次，明确企业报告义务、第三方核查机构法律地位、数据质量主体责任，并大幅提高违法处罚力度。</t>
        </is>
      </c>
      <c r="V5" s="305">
        <f>IF(R5="","生效",IF(R5="N/A","生效",IF(TODAY()&lt;DATE(VALUE(RIGHT(R5,4)),VALUE(MID(R5,4,2)),VALUE(LEFT(R5,2))),"计划实施",IF(S5="","生效",IF(S5="N/A","生效",IF(TODAY()&lt;DATE(VALUE(RIGHT(S5,4)),VALUE(MID(S5,4,2)),VALUE(LEFT(S5,2))),"生效","已终止"))))))</f>
        <v/>
      </c>
      <c r="W5" s="305" t="inlineStr">
        <is>
          <t>生态环境部（应对气候变化司）；省级生态环境主管部门；设区的市级生态环境主管部门</t>
        </is>
      </c>
      <c r="X5" s="305" t="inlineStr">
        <is>
          <t>重点排放单位的生产设施和排放源</t>
        </is>
      </c>
      <c r="Y5" s="305" t="inlineStr">
        <is>
          <t>既有</t>
        </is>
      </c>
      <c r="Z5" s="305" t="inlineStr">
        <is>
          <t>温室气体年排放量达到2.6万吨二氧化碳当量及以上的重点排放单位所拥有或控制的生产设施和排放源。涵盖化石燃料燃烧排放（锅炉、窑炉、燃气轮机等固定燃烧装置）、工业过程排放（水泥熟料煅烧、石灰石分解、钢铁冶炼、电解铝阳极效应等）、净购入电力及热力产生的间接排放。覆盖行业包括发电、钢铁、水泥、电解铝、石化、化工、造纸、民航等。</t>
        </is>
      </c>
      <c r="AA5" s="305" t="inlineStr">
        <is>
          <t>N/A</t>
        </is>
      </c>
      <c r="AB5" s="305" t="inlineStr">
        <is>
          <t>≥2.6万吨CO2e/年</t>
        </is>
      </c>
      <c r="AC5" s="305" t="inlineStr">
        <is>
          <t>企业</t>
        </is>
      </c>
      <c r="AD5" s="305" t="inlineStr">
        <is>
          <t>年度温室气体排放量达到2.6万吨二氧化碳当量及以上的企业或者其他经济组织。重点排放单位须对其温室气体排放数据进行核算，编制年度排放报告，对所报告数据的真实性、完整性和准确性负责，并配合第三方核查机构开展核查工作。</t>
        </is>
      </c>
      <c r="AE5" s="305" t="inlineStr">
        <is>
          <t>生产</t>
        </is>
      </c>
      <c r="AF5" s="305" t="inlineStr">
        <is>
          <t>重点排放单位在生产经营过程中的温室气体排放活动。企业须按照行业温室气体排放核算方法与报告指南，对年度排放数据进行核算→通过全国碳排放权交易市场管理平台提交年度排放报告→配合省级生态环境主管部门委托的第三方技术服务机构进行核查→对核查发现的问题进行整改或说明→省级生态环境主管部门审核并出具核查结论。排放报告和核查结果作为碳排放配额清缴的依据。</t>
        </is>
      </c>
      <c r="AG5" s="305" t="inlineStr">
        <is>
          <t>2.6万</t>
        </is>
      </c>
      <c r="AH5" s="305" t="inlineStr">
        <is>
          <t>吨二氧化碳当量/年</t>
        </is>
      </c>
      <c r="AI5" s="305" t="inlineStr">
        <is>
          <t>纳入温室气体排放报告与核查管理的温室气体年排放量阈值门槛，即年排放量达2.6万吨二氧化碳当量及以上的企业须纳入报告与核查范围。来源：《碳排放权交易管理暂行条例》及生态环境部相关通知。</t>
        </is>
      </c>
      <c r="AJ5" s="305" t="inlineStr">
        <is>
          <t>1）重点排放单位须于每年规定期限内（一般为次年3月31日前）编制上一年度温室气体排放报告，报告内容涵盖企业基本信息、核算边界、排放源和气体种类、活动数据及来源、排放因子数据及来源、排放量计算结果等，按照行业温室气体排放核算方法与报告指南编制；2）排放报告通过全国碳排放权交易市场管理平台在线报送；3）省级生态环境主管部门委托具备资质的第三方技术服务机构对排放报告进行核查，核查机构须独立、客观、公正，对核查结论负责；4）核查内容包括核算方法合规性、活动数据准确性、排放因子取值合理性、排放量计算正确性、数据质量控制计划执行情况等，核查机构出具核查报告和核查结论；5）企业对核查发现的问题须在规定时限内整改或说明，逾期未改的由生态环境主管部门依法处理；6）重点排放单位须妥善保存排放报告、核查报告和相关原始数据记录，保存期限不少于五年；7）重点排放单位对排放报告的真实性、完整性和准确性负责，不得弄虚作假。</t>
        </is>
      </c>
      <c r="AK5" s="305" t="inlineStr">
        <is>
          <t>N/A</t>
        </is>
      </c>
      <c r="AL5" s="305" t="inlineStr">
        <is>
          <t>N/A</t>
        </is>
      </c>
      <c r="AM5" s="305" t="inlineStr">
        <is>
          <t>与碳排放权交易市场（ETS）深度联动：排放报告和核查结果是碳排放配额分配、清缴履约和碳排放权交易的基础数据来源，重点排放单位名录与碳市场覆盖主体高度重合。与国家温室气体清单编制联动：分行业、分区域的排放报告数据为国家温室气体清单提供重要基础信息。与企业环境信息依法披露制度（EID）联动：碳排放信息是环境信息披露的重要组成部分，两套制度在碳排放信息披露方面相互补充。与碳排放标准（核算指南）联动：排放报告编制须依据行业温室气体排放核算方法与报告指南。</t>
        </is>
      </c>
      <c r="AN5" s="305" t="inlineStr">
        <is>
          <t>重点排放单位自行或委托技术服务机构按照行业温室气体排放核算方法与报告指南进行排放数据核算，编制年度排放报告；省级生态环境主管部门委托具备资质的第三方技术服务机构对排放报告进行核查并出具核查结论。</t>
        </is>
      </c>
      <c r="AO5" s="305" t="inlineStr">
        <is>
          <t>重点排放单位通过全国碳排放权交易市场管理平台（全国碳排放权交易市场信息网）在线填报和提交年度排放报告（网络报送）；第三方核查机构通过平台提交核查报告；省级生态环境主管部门通过平台审核确认。</t>
        </is>
      </c>
      <c r="AP5" s="305" t="inlineStr">
        <is>
          <t>年度排放报告每年报送一次（一般于次年3月31日前）；第三方核查由省级生态环境主管部门在排放报告提交后统一组织开展（每年一次）。</t>
        </is>
      </c>
      <c r="AQ5" s="305" t="inlineStr">
        <is>
          <t>是（部分公开）。省级生态环境主管部门将重点排放单位名录和排放报告核查结果向社会公开；单个企业的详细排放数据主要服务于碳市场履约和政府统计，部分汇总数据可通过全国碳排放权交易市场信息网查询。</t>
        </is>
      </c>
      <c r="AR5" s="305" t="inlineStr">
        <is>
          <t>N/A</t>
        </is>
      </c>
      <c r="AS5" s="305" t="inlineStr">
        <is>
          <t>政府机构开展的监督检查</t>
        </is>
      </c>
      <c r="AT5" s="305" t="inlineStr">
        <is>
          <t>行政处罚；罚款；责令改正；纳入信用记录</t>
        </is>
      </c>
      <c r="AU5" s="305" t="inlineStr">
        <is>
          <t>其他激励或支持</t>
        </is>
      </c>
      <c r="AV5" s="305" t="inlineStr">
        <is>
          <t>组织开展重点行业企业温室气体排放核算与报告能力建设培训；发布分行业温室气体排放核算方法与报告指南及配套技术文件；建设全国碳排放权交易市场管理平台并提供在线填报和核查系统培训；组织开展第三方核查机构资质认定和核查人员业务培训。</t>
        </is>
      </c>
      <c r="AW5" s="305" t="inlineStr">
        <is>
          <t>八行业合计覆盖排放量约为70-80亿吨CO2（来源：发电行业约2200家重点排放单位年排放量约50亿吨CO2；钢铁行业约2.3亿吨、水泥行业约1.5亿吨、电解铝行业约1.2亿吨、石化行业约2亿吨、化工行业约1.2亿吨、造纸行业约0.5亿吨、民航约0.2亿吨，合计八行业年排放量约70-80亿吨CO2。上述数据基于分行业典型企业年排放量及行业总产量估算。碳市场当前交易覆盖量约50亿吨CO2，报告核查覆盖范围大于交易覆盖范围。）</t>
        </is>
      </c>
      <c r="AX5" s="305" t="inlineStr">
        <is>
          <t>覆盖约60%以上全国温室气体排放（来源：基于八行业合计排放量约占全国温室气体排放总量的60-65%。全国温室气体排放总量约120-130亿吨CO2e；发电行业约占总排放40%，钢铁、水泥、电解铝、石化、化工、造纸、民航合计约占总排放20-25%。报告核查覆盖范围大于碳市场交易覆盖范围（约40%）。）</t>
        </is>
      </c>
      <c r="AY5" s="305" t="inlineStr">
        <is>
          <t>D35; C24; C23; C20; C21; C17; H51</t>
        </is>
      </c>
      <c r="AZ5" s="305" t="inlineStr">
        <is>
          <t>CO2; CH4; N2O; HFCs; PFCs; SF6</t>
        </is>
      </c>
      <c r="BA5" s="305" t="inlineStr">
        <is>
          <t>正向</t>
        </is>
      </c>
      <c r="BB5" s="305" t="inlineStr">
        <is>
          <t>污染防治；节能</t>
        </is>
      </c>
      <c r="BC5" s="305" t="inlineStr">
        <is>
          <t>关于做好2023—2025年部分重点行业企业温室气体排放报告与核查工作的通知</t>
        </is>
      </c>
      <c r="BD5" s="305" t="inlineStr">
        <is>
          <t>https://www.mee.gov.cn/xxgk2018/xxgk/xxgk06/202310/t20231018_1043427.html</t>
        </is>
      </c>
      <c r="BE5" s="305" t="inlineStr">
        <is>
          <t>碳排放权交易管理暂行条例（国务院令第775号）：https://www.gov.cn/zhengce/content/202402/content_6929567.htm；碳排放权交易管理办法（试行）（生态环境部令第19号）：https://www.mee.gov.cn/xxgk2018/xxgk/xxgk02/202101/t20210105_816131.html</t>
        </is>
      </c>
      <c r="BF5" s="305" t="inlineStr"/>
      <c r="BG5" s="305" t="inlineStr"/>
    </row>
    <row r="6">
      <c r="A6" s="305" t="inlineStr">
        <is>
          <t>CHNREPGFEI01S000</t>
        </is>
      </c>
      <c r="B6" s="305" t="inlineStr">
        <is>
          <t>工具</t>
        </is>
      </c>
      <c r="C6" s="305" t="inlineStr">
        <is>
          <t>报告与披露要求</t>
        </is>
      </c>
      <c r="D6" s="305" t="inlineStr">
        <is>
          <t>绿色金融业绩评价</t>
        </is>
      </c>
      <c r="E6" s="305" t="inlineStr">
        <is>
          <t>跨部门</t>
        </is>
      </c>
      <c r="F6" s="305" t="inlineStr">
        <is>
          <t>N/A</t>
        </is>
      </c>
      <c r="G6" s="305" t="inlineStr">
        <is>
          <t>银行业金融机构绿色金融评价方案</t>
        </is>
      </c>
      <c r="H6" s="305" t="inlineStr">
        <is>
          <t>Green Finance Evaluation Scheme for Banking Financial Institutions</t>
        </is>
      </c>
      <c r="I6" s="305" t="inlineStr">
        <is>
          <t>关于构建绿色金融体系的指导意见（银发〔2016〕228号）</t>
        </is>
      </c>
      <c r="J6" s="305" t="inlineStr">
        <is>
          <t>银行业金融机构绿色金融评价方案是中国人民银行建立的绿色金融业绩评价制度，对银行业金融机构开展绿色金融业务的情况进行定期定量和定性评价。评价对象为中国人民银行确定的银行业金融机构（法人），评价范围涵盖绿色贷款、绿色债券等绿色金融业务。评价指标体系由定量指标和定性指标两部分构成，其中定量指标权重80%（包括绿色金融业务总额占比、余额占比、余额同比增速、风险总额占比等），定性指标权重20%（包括绿色金融相关制度制定及实施、机制建设及创新等）。评价按季度开展，评价结果纳入中国人民银行金融机构评级，并作为宏观审慎评估（MPA）、结构性货币政策工具运用等的重要参考。制度可追溯至2018年7月27日《中国人民银行关于开展银行业存款类金融机构绿色信贷业绩评价的通知》（银发〔2018〕180号），建立绿色信贷业绩评价制度。2021年6月9日《中国人民银行关于印发〈银行业金融机构绿色金融评价方案〉的通知》（银发〔2021〕142号，2021年7月1日施行）对制度进行修订升级，将评价业务范围由绿色信贷扩展至绿色贷款和绿色债券，完善评价指标体系和评价流程，同时废止银发〔2018〕180号。通过绿色金融业绩评价激励约束银行业金融机构加大绿色金融供给，引导金融资源支持绿色低碳发展。</t>
        </is>
      </c>
      <c r="K6" s="305" t="inlineStr">
        <is>
          <t>信息披露；绿色经济</t>
        </is>
      </c>
      <c r="L6" s="305" t="inlineStr">
        <is>
          <t>直接</t>
        </is>
      </c>
      <c r="M6" s="305" t="inlineStr">
        <is>
          <t>环境</t>
        </is>
      </c>
      <c r="N6" s="305" t="inlineStr">
        <is>
          <t>中国</t>
        </is>
      </c>
      <c r="O6" s="305" t="inlineStr">
        <is>
          <t>国家</t>
        </is>
      </c>
      <c r="P6" s="305" t="inlineStr">
        <is>
          <t>N/A</t>
        </is>
      </c>
      <c r="Q6" s="305" t="inlineStr">
        <is>
          <t>27/07/2018</t>
        </is>
      </c>
      <c r="R6" s="305" t="inlineStr">
        <is>
          <t>27/07/2018</t>
        </is>
      </c>
      <c r="S6" s="305" t="inlineStr">
        <is>
          <t>N/A</t>
        </is>
      </c>
      <c r="T6" s="305" t="inlineStr">
        <is>
          <t>09/06/2021</t>
        </is>
      </c>
      <c r="U6" s="305" t="inlineStr">
        <is>
          <t>制度可追溯至2018年7月27日《中国人民银行关于开展银行业存款类金融机构绿色信贷业绩评价的通知》（银发〔2018〕180号），建立绿色信贷业绩评价制度，按季度开展评价。2021年6月9日《中国人民银行关于印发〈银行业金融机构绿色金融评价方案〉的通知》（银发〔2021〕142号，2021年7月1日施行）对制度进行修订升级：将评价业务范围由绿色信贷扩展至绿色贷款和绿色债券，重构定量（权重80%）和定性（权重20%）评价指标体系，完善评价流程和结果运用，评价结果纳入央行金融机构评级并作为宏观审慎评估（MPA）的重要参考；同时废止银发〔2018〕180号。</t>
        </is>
      </c>
      <c r="V6" s="305">
        <f>IF(R6="","生效",IF(R6="N/A","生效",IF(TODAY()&lt;DATE(VALUE(RIGHT(R6,4)),VALUE(MID(R6,4,2)),VALUE(LEFT(R6,2))),"计划实施",IF(S6="","生效",IF(S6="N/A","生效",IF(TODAY()&lt;DATE(VALUE(RIGHT(S6,4)),VALUE(MID(S6,4,2)),VALUE(LEFT(S6,2))),"生效","已终止"))))))</f>
        <v/>
      </c>
      <c r="W6" s="305" t="inlineStr">
        <is>
          <t>中国人民银行；中国人民银行分支机构</t>
        </is>
      </c>
      <c r="X6" s="305" t="inlineStr">
        <is>
          <t>绿色金融业务</t>
        </is>
      </c>
      <c r="Y6" s="305" t="inlineStr">
        <is>
          <t>N/A</t>
        </is>
      </c>
      <c r="Z6" s="305" t="inlineStr">
        <is>
          <t>本工具为绿色金融业绩评价制度，评价对象为银行业金融机构的绿色金融业务（绿色贷款、绿色债券等），不直接监管实体排放资产。</t>
        </is>
      </c>
      <c r="AA6" s="305" t="inlineStr">
        <is>
          <t>N/A</t>
        </is>
      </c>
      <c r="AB6" s="305" t="inlineStr">
        <is>
          <t>N/A</t>
        </is>
      </c>
      <c r="AC6" s="305" t="inlineStr">
        <is>
          <t>企业</t>
        </is>
      </c>
      <c r="AD6" s="305" t="inlineStr">
        <is>
          <t>中国人民银行确定纳入评价范围的银行业金融机构（法人），包括开发性银行、政策性银行、国有商业银行、股份制商业银行、城市商业银行、农村商业银行等。被评价机构须按照评价方案要求配合提供绿色金融业务数据和相关材料，对所提供数据和材料的真实性、准确性负责。</t>
        </is>
      </c>
      <c r="AE6" s="305" t="inlineStr">
        <is>
          <t>注册、许可及行政管理</t>
        </is>
      </c>
      <c r="AF6" s="305" t="inlineStr">
        <is>
          <t>中国人民银行对银行业金融机构绿色金融业务开展的业绩评价活动。中国人民银行按季度对纳入评价范围的机构开展评价→被评价机构提供绿色贷款、绿色债券等绿色金融业务数据及相关材料（数据主要来源于绿色贷款专项统计等既有统计）→中国人民银行按定量（80%）和定性（20%）指标汇总计算评价得分→形成评价结果并纳入央行金融机构评级和宏观审慎评估。</t>
        </is>
      </c>
      <c r="AG6" s="305" t="inlineStr">
        <is>
          <t>N/A</t>
        </is>
      </c>
      <c r="AH6" s="305" t="inlineStr">
        <is>
          <t>N/A</t>
        </is>
      </c>
      <c r="AI6" s="305" t="inlineStr">
        <is>
          <t>N/A</t>
        </is>
      </c>
      <c r="AJ6" s="305" t="inlineStr">
        <is>
          <t>1）中国人民银行按季度对纳入评价范围的银行业金融机构开展绿色金融评价；2）评价指标体系由定量指标（权重80%，包括绿色金融业务总额占比、余额占比、余额同比增速、风险总额占比等）和定性指标（权重20%，包括绿色金融相关制度制定及实施情况、机制建设及创新等）构成；3）被评价机构须按要求提供绿色贷款、绿色债券等绿色金融业务数据及相关材料；4）绿色金融业务数据主要来源于绿色贷款专项统计等既有统计制度；5）中国人民银行汇总计算评价得分并形成评价结果；6）评价结果纳入中国人民银行金融机构评级，并作为宏观审慎评估（MPA）、央行货币政策操作和相关政策的重要参考。</t>
        </is>
      </c>
      <c r="AK6" s="305" t="inlineStr">
        <is>
          <t>N/A</t>
        </is>
      </c>
      <c r="AL6" s="305" t="inlineStr">
        <is>
          <t>N/A</t>
        </is>
      </c>
      <c r="AM6" s="305" t="inlineStr">
        <is>
          <t>与绿色贷款专项统计制度（GFS）深度联动：绿色贷款专项统计数据是绿色金融评价定量指标的核心数据来源。与中国人民银行金融机构评级联动：评价结果纳入央行评级。与宏观审慎评估（MPA）联动：评价结果作为MPA的重要参考。与碳减排支持工具等结构性货币政策工具联动：评价激励约束金融机构绿色金融供给。</t>
        </is>
      </c>
      <c r="AN6" s="305" t="inlineStr">
        <is>
          <t>被评价银行业金融机构按要求提供绿色金融业务数据和相关材料（数据主要来源于绿色贷款专项统计等既有统计）；中国人民银行及其分支机构负责数据核实、评价计算和结果形成。</t>
        </is>
      </c>
      <c r="AO6" s="305" t="inlineStr">
        <is>
          <t>被评价机构通过中国人民银行相关报送渠道提交绿色金融业务数据和评价材料（网络报送）；评价结果由中国人民银行反馈至被评价机构。</t>
        </is>
      </c>
      <c r="AP6" s="305" t="inlineStr">
        <is>
          <t>按季度开展评价（每季度评价一次）。</t>
        </is>
      </c>
      <c r="AQ6" s="305" t="inlineStr">
        <is>
          <t>否（不公开）。绿色金融评价结果纳入中国人民银行金融机构评级，主要用于监管和政策，单个机构评价结果一般不对外公开。</t>
        </is>
      </c>
      <c r="AR6" s="305" t="inlineStr">
        <is>
          <t>N/A</t>
        </is>
      </c>
      <c r="AS6" s="305" t="inlineStr">
        <is>
          <t>政府机构开展的监督检查</t>
        </is>
      </c>
      <c r="AT6" s="305" t="inlineStr">
        <is>
          <t>责令改正；通报</t>
        </is>
      </c>
      <c r="AU6" s="305" t="inlineStr">
        <is>
          <t>其他激励或支持</t>
        </is>
      </c>
      <c r="AV6" s="305" t="inlineStr">
        <is>
          <t>发布《银行业金融机构绿色金融评价方案》及评价指标、评分标准和操作细则；组织被评价机构开展绿色金融评价业务培训和政策解读；通过评价结果反馈和沟通指导金融机构改进绿色金融业务。</t>
        </is>
      </c>
      <c r="AW6" s="305" t="inlineStr">
        <is>
          <t>N/A（本工具为绿色金融业绩评价制度，通过激励约束金融机构绿色金融供给间接支持减排，无直接可量化的温室气体排放覆盖量）</t>
        </is>
      </c>
      <c r="AX6" s="305" t="inlineStr">
        <is>
          <t>N/A（本工具为间接金融工具，无直接的温室气体排放覆盖占比）</t>
        </is>
      </c>
      <c r="AY6" s="305" t="inlineStr">
        <is>
          <t>K64</t>
        </is>
      </c>
      <c r="AZ6" s="305" t="inlineStr">
        <is>
          <t>CO2</t>
        </is>
      </c>
      <c r="BA6" s="305" t="inlineStr">
        <is>
          <t>正向</t>
        </is>
      </c>
      <c r="BB6" s="305" t="inlineStr">
        <is>
          <t>产业发展；技术创新</t>
        </is>
      </c>
      <c r="BC6" s="305" t="inlineStr">
        <is>
          <t>中国人民银行关于印发《银行业金融机构绿色金融评价方案》的通知</t>
        </is>
      </c>
      <c r="BD6" s="305" t="inlineStr">
        <is>
          <t>https://www.gov.cn/zhengce/zhengceku/2021-06/11/content_5616962.htm</t>
        </is>
      </c>
      <c r="BE6" s="305" t="inlineStr">
        <is>
          <t>N/A</t>
        </is>
      </c>
      <c r="BF6" s="305" t="inlineStr"/>
      <c r="BG6" s="305" t="inlineStr"/>
    </row>
    <row r="7">
      <c r="A7" s="305" t="inlineStr">
        <is>
          <t>CHNREPGFSI01S000</t>
        </is>
      </c>
      <c r="B7" s="305" t="inlineStr">
        <is>
          <t>工具</t>
        </is>
      </c>
      <c r="C7" s="305" t="inlineStr">
        <is>
          <t>报告与披露要求</t>
        </is>
      </c>
      <c r="D7" s="305" t="inlineStr">
        <is>
          <t>绿色金融统计</t>
        </is>
      </c>
      <c r="E7" s="305" t="inlineStr">
        <is>
          <t>跨部门</t>
        </is>
      </c>
      <c r="F7" s="305" t="inlineStr">
        <is>
          <t>N/A</t>
        </is>
      </c>
      <c r="G7" s="305" t="inlineStr">
        <is>
          <t>绿色贷款专项统计制度</t>
        </is>
      </c>
      <c r="H7" s="305" t="inlineStr">
        <is>
          <t>Green Loan Special Statistics System</t>
        </is>
      </c>
      <c r="I7" s="305" t="inlineStr">
        <is>
          <t>关于构建绿色金融体系的指导意见（银发〔2016〕228号）</t>
        </is>
      </c>
      <c r="J7" s="305" t="inlineStr">
        <is>
          <t>绿色贷款专项统计制度是中国人民银行建立的绿色金融统计制度，要求银行业金融机构按照统一的统计口径和分类标准，定期报送绿色贷款的余额、投向、质量等数据。制度覆盖境内各类提供贷款业务的银行业金融机构，统计范围包括节能环保、清洁生产、清洁能源、生态环境、基础设施绿色升级、绿色服务等绿色产业领域的贷款，以及支持有减排效应项目和服务的贷款。制度依据绿色产业指导目录和绿色贷款统计口径，将绿色贷款按用途（项目/服务）、投向行业、贷款质量（正常/关注/不良）等维度分类统计。制度建设可追溯至2013年原中国银监会《关于报送绿色信贷统计表的通知》（银监办发〔2013〕185号），首次建立绿色信贷季度统计；2018年以来中国人民银行统筹推进绿色贷款专项统计；2019年12月27日《中国人民银行关于修订绿色贷款专项统计制度的通知》（银发〔2019〕326号）对统计制度进行修订完善，统一绿色贷款统计口径、扩展统计维度并细化报送要求。通过绿色贷款专项统计掌握金融机构支持绿色发展的信贷投放情况，为绿色金融政策制定、结构性货币政策工具（如碳减排支持工具）运用、宏观审慎评估（MPA）和银行业金融机构绿色金融评价提供数据基础。</t>
        </is>
      </c>
      <c r="K7" s="305" t="inlineStr">
        <is>
          <t>信息披露；绿色经济</t>
        </is>
      </c>
      <c r="L7" s="305" t="inlineStr">
        <is>
          <t>间接</t>
        </is>
      </c>
      <c r="M7" s="305" t="inlineStr">
        <is>
          <t>环境</t>
        </is>
      </c>
      <c r="N7" s="305" t="inlineStr">
        <is>
          <t>中国</t>
        </is>
      </c>
      <c r="O7" s="305" t="inlineStr">
        <is>
          <t>国家</t>
        </is>
      </c>
      <c r="P7" s="305" t="inlineStr">
        <is>
          <t>N/A</t>
        </is>
      </c>
      <c r="Q7" s="305" t="inlineStr">
        <is>
          <t>04/07/2013</t>
        </is>
      </c>
      <c r="R7" s="305" t="inlineStr">
        <is>
          <t>04/07/2013</t>
        </is>
      </c>
      <c r="S7" s="305" t="inlineStr">
        <is>
          <t>N/A</t>
        </is>
      </c>
      <c r="T7" s="305" t="inlineStr">
        <is>
          <t>27/12/2019</t>
        </is>
      </c>
      <c r="U7" s="305" t="inlineStr">
        <is>
          <t>制度建设可追溯至2013年7月4日原中国银监会办公厅《关于报送绿色信贷统计表的通知》（银监办发〔2013〕185号），首次建立绿色信贷季度统计报送。2018年以来中国人民银行统筹推进绿色贷款专项统计工作。2019年12月27日《中国人民银行关于修订绿色贷款专项统计制度的通知》（银发〔2019〕326号）对统计制度进行修订，统一绿色贷款统计口径、按绿色产业分类扩展统计维度、细化数据报送要求。2025年配合《绿色金融支持项目目录（2025年版）》的发布，绿色贷款统计口径进一步与统一绿色金融标准衔接。</t>
        </is>
      </c>
      <c r="V7" s="305">
        <f>IF(R7="","生效",IF(R7="N/A","生效",IF(TODAY()&lt;DATE(VALUE(RIGHT(R7,4)),VALUE(MID(R7,4,2)),VALUE(LEFT(R7,2))),"计划实施",IF(S7="","生效",IF(S7="N/A","生效",IF(TODAY()&lt;DATE(VALUE(RIGHT(S7,4)),VALUE(MID(S7,4,2)),VALUE(LEFT(S7,2))),"生效","已终止"))))))</f>
        <v/>
      </c>
      <c r="W7" s="305" t="inlineStr">
        <is>
          <t>中国人民银行；中国人民银行分支机构</t>
        </is>
      </c>
      <c r="X7" s="305" t="inlineStr">
        <is>
          <t>绿色贷款业务</t>
        </is>
      </c>
      <c r="Y7" s="305" t="inlineStr">
        <is>
          <t>N/A</t>
        </is>
      </c>
      <c r="Z7" s="305" t="inlineStr">
        <is>
          <t>本工具为绿色金融统计制度，统计对象为银行业金融机构的绿色贷款业务（包括节能环保、清洁生产、清洁能源、生态环境、基础设施绿色升级、绿色服务等绿色产业领域的贷款及有减排效应的项目和服务贷款），不直接监管实体排放资产。</t>
        </is>
      </c>
      <c r="AA7" s="305" t="inlineStr">
        <is>
          <t>N/A</t>
        </is>
      </c>
      <c r="AB7" s="305" t="inlineStr">
        <is>
          <t>N/A</t>
        </is>
      </c>
      <c r="AC7" s="305" t="inlineStr">
        <is>
          <t>企业</t>
        </is>
      </c>
      <c r="AD7" s="305" t="inlineStr">
        <is>
          <t>境内银行业金融机构，包括开发性银行、政策性银行、国有商业银行、股份制商业银行、城市商业银行、农村商业银行、外资银行等各类提供贷款业务的银行业金融机构法人及其分支机构。银行业金融机构须按照绿色贷款专项统计制度的统计口径和分类标准，准确统计和报送绿色贷款相关数据，对数据的真实性、准确性和完整性负责。</t>
        </is>
      </c>
      <c r="AE7" s="305" t="inlineStr">
        <is>
          <t>注册、许可及行政管理</t>
        </is>
      </c>
      <c r="AF7" s="305" t="inlineStr">
        <is>
          <t>银行业金融机构的绿色贷款统计报送活动。金融机构按照绿色贷款专项统计口径和分类标准核算本机构绿色贷款数据→通过金融统计监测管理信息系统等渠道按季度报送→中国人民银行及其分支机构审核、汇总并开展数据质量核查。</t>
        </is>
      </c>
      <c r="AG7" s="305" t="inlineStr">
        <is>
          <t>N/A</t>
        </is>
      </c>
      <c r="AH7" s="305" t="inlineStr">
        <is>
          <t>N/A</t>
        </is>
      </c>
      <c r="AI7" s="305" t="inlineStr">
        <is>
          <t>N/A</t>
        </is>
      </c>
      <c r="AJ7" s="305" t="inlineStr">
        <is>
          <t>1）银行业金融机构须按照绿色贷款专项统计制度规定的统计口径、分类标准和报表格式，统计本机构绿色贷款的余额、发放额、投向行业、贷款用途（项目/服务）和贷款质量等数据；2）绿色贷款按绿色产业分类（节能环保、清洁生产、清洁能源、生态环境、基础设施绿色升级、绿色服务等）进行分类统计；3）统计数据按季度报送至中国人民银行（通过金融统计监测管理信息系统等报送渠道）；4）银行业金融机构对报送数据的真实性、准确性、完整性和及时性负责；5）中国人民银行及其分支机构对绿色贷款统计数据进行审核、汇总、分析并开展数据质量核查。</t>
        </is>
      </c>
      <c r="AK7" s="305" t="inlineStr">
        <is>
          <t>N/A</t>
        </is>
      </c>
      <c r="AL7" s="305" t="inlineStr">
        <is>
          <t>N/A</t>
        </is>
      </c>
      <c r="AM7" s="305" t="inlineStr">
        <is>
          <t>与银行业金融机构绿色金融评价方案（GFE）深度联动：绿色贷款专项统计数据是绿色金融业绩评价定量指标的核心数据来源。与碳减排支持工具等结构性货币政策工具联动：绿色贷款统计为货币政策工具的额度测算和效果评估提供依据。与宏观审慎评估（MPA）联动：绿色信贷情况纳入宏观审慎管理。与绿色金融标准体系联动：统计口径依据绿色产业指导目录和绿色金融支持项目目录。</t>
        </is>
      </c>
      <c r="AN7" s="305" t="inlineStr">
        <is>
          <t>银行业金融机构自行按照绿色贷款专项统计制度的统计口径和分类标准，采集、核算和填报本机构绿色贷款统计数据；中国人民银行及其分支机构负责数据审核、汇总和质量核查。</t>
        </is>
      </c>
      <c r="AO7" s="305" t="inlineStr">
        <is>
          <t>银行业金融机构通过中国人民银行金融统计监测管理信息系统等报送渠道在线报送绿色贷款专项统计报表（网络报送）。</t>
        </is>
      </c>
      <c r="AP7" s="305" t="inlineStr">
        <is>
          <t>按季度报送（每季度末后规定期限内报送上一季度绿色贷款统计数据）。</t>
        </is>
      </c>
      <c r="AQ7" s="305" t="inlineStr">
        <is>
          <t>是（部分公开）。中国人民银行定期通过《金融机构贷款投向统计报告》等发布绿色贷款总量、增速和结构等汇总统计数据；单个金融机构的明细数据主要服务于监管和政策制定，不对外公开。</t>
        </is>
      </c>
      <c r="AR7" s="305" t="inlineStr">
        <is>
          <t>N/A</t>
        </is>
      </c>
      <c r="AS7" s="305" t="inlineStr">
        <is>
          <t>政府机构开展的监督检查</t>
        </is>
      </c>
      <c r="AT7" s="305" t="inlineStr">
        <is>
          <t>责令改正；通报</t>
        </is>
      </c>
      <c r="AU7" s="305" t="inlineStr">
        <is>
          <t>其他激励或支持</t>
        </is>
      </c>
      <c r="AV7" s="305" t="inlineStr">
        <is>
          <t>中国人民银行发布绿色贷款专项统计制度及统计口径说明、填报指南等配套文件；组织银行业金融机构开展绿色贷款统计业务培训；建设和维护金融统计监测管理信息系统绿色贷款统计模块，提供在线报送和数据校验支持。</t>
        </is>
      </c>
      <c r="AW7" s="305" t="inlineStr">
        <is>
          <t>N/A（本工具为绿色金融统计制度，通过引导信贷资源配置间接支持绿色低碳发展，无直接可量化的温室气体排放覆盖量）</t>
        </is>
      </c>
      <c r="AX7" s="305" t="inlineStr">
        <is>
          <t>N/A（本工具为间接金融工具，无直接的温室气体排放覆盖占比）</t>
        </is>
      </c>
      <c r="AY7" s="305" t="inlineStr">
        <is>
          <t>K64</t>
        </is>
      </c>
      <c r="AZ7" s="305" t="inlineStr">
        <is>
          <t>CO2</t>
        </is>
      </c>
      <c r="BA7" s="305" t="inlineStr">
        <is>
          <t>正向</t>
        </is>
      </c>
      <c r="BB7" s="305" t="inlineStr">
        <is>
          <t>产业发展；技术创新；污染防治</t>
        </is>
      </c>
      <c r="BC7" s="305" t="inlineStr">
        <is>
          <t>中国人民银行关于修订绿色贷款专项统计制度的通知</t>
        </is>
      </c>
      <c r="BD7" s="305" t="inlineStr">
        <is>
          <t>http://www.gzgfa.org.cn/Guojiazhengce-35/171.html</t>
        </is>
      </c>
      <c r="BE7" s="305" t="inlineStr">
        <is>
          <t>N/A</t>
        </is>
      </c>
      <c r="BF7" s="305" t="inlineStr"/>
      <c r="BG7" s="305" t="inlineStr"/>
    </row>
    <row r="8">
      <c r="A8" s="305" t="inlineStr">
        <is>
          <t>CHNREPGFSI02S000</t>
        </is>
      </c>
      <c r="B8" s="305" t="inlineStr">
        <is>
          <t>工具</t>
        </is>
      </c>
      <c r="C8" s="305" t="inlineStr">
        <is>
          <t>报告与披露要求</t>
        </is>
      </c>
      <c r="D8" s="305" t="inlineStr">
        <is>
          <t>绿色金融统计</t>
        </is>
      </c>
      <c r="E8" s="305" t="inlineStr">
        <is>
          <t>跨部门</t>
        </is>
      </c>
      <c r="F8" s="305" t="inlineStr">
        <is>
          <t>N/A</t>
        </is>
      </c>
      <c r="G8" s="305" t="inlineStr">
        <is>
          <t>绿色保险业务统计制度</t>
        </is>
      </c>
      <c r="H8" s="305" t="inlineStr">
        <is>
          <t>Green Insurance Business Statistics System</t>
        </is>
      </c>
      <c r="I8" s="305" t="inlineStr">
        <is>
          <t>关于构建绿色金融体系的指导意见（银发〔2016〕228号）</t>
        </is>
      </c>
      <c r="J8" s="305" t="inlineStr">
        <is>
          <t>绿色保险业务统计制度是原中国银保监会建立的绿色金融统计制度，要求保险公司按照统一的统计口径和分类标准，定期报送绿色保险业务相关数据，系统掌握保险业服务绿色低碳发展、防范环境和气候风险的业务开展情况。制度明确了绿色保险的定义和统计范围，涵盖为环境保护、应对气候变化、节能减排、生态保护和绿色产业发展等提供风险保障和资金支持的保险业务，包括环境污染责任保险、绿色能源保险、绿色建筑保险、绿色交通保险、巨灾保险等险种。制度设置绿色保险业务统计表，包含承保件数、保险金额、保费收入、赔款支出等多项统计指标，保险公司总公司通过创新业务统计信息系统按月报送。制度由2022年11月10日《中国银保监会办公厅关于印发绿色保险业务统计制度的通知》（银保监办发〔2022〕103号）建立，是首次在全国范围内统一规范绿色保险业务统计的制度安排。通过绿色保险业务统计掌握保险业服务绿色发展的规模和结构，为绿色金融政策制定、保险监管和绿色保险产品创新提供数据基础。</t>
        </is>
      </c>
      <c r="K8" s="305" t="inlineStr">
        <is>
          <t>信息披露；绿色经济</t>
        </is>
      </c>
      <c r="L8" s="305" t="inlineStr">
        <is>
          <t>间接</t>
        </is>
      </c>
      <c r="M8" s="305" t="inlineStr">
        <is>
          <t>环境</t>
        </is>
      </c>
      <c r="N8" s="305" t="inlineStr">
        <is>
          <t>中国</t>
        </is>
      </c>
      <c r="O8" s="305" t="inlineStr">
        <is>
          <t>国家</t>
        </is>
      </c>
      <c r="P8" s="305" t="inlineStr">
        <is>
          <t>N/A</t>
        </is>
      </c>
      <c r="Q8" s="305" t="inlineStr">
        <is>
          <t>10/11/2022</t>
        </is>
      </c>
      <c r="R8" s="305" t="inlineStr">
        <is>
          <t>10/11/2022</t>
        </is>
      </c>
      <c r="S8" s="305" t="inlineStr">
        <is>
          <t>N/A</t>
        </is>
      </c>
      <c r="T8" s="305" t="inlineStr">
        <is>
          <t>N/A</t>
        </is>
      </c>
      <c r="U8" s="305" t="inlineStr">
        <is>
          <t>N/A</t>
        </is>
      </c>
      <c r="V8" s="305">
        <f>IF(R8="","生效",IF(R8="N/A","生效",IF(TODAY()&lt;DATE(VALUE(RIGHT(R8,4)),VALUE(MID(R8,4,2)),VALUE(LEFT(R8,2))),"计划实施",IF(S8="","生效",IF(S8="N/A","生效",IF(TODAY()&lt;DATE(VALUE(RIGHT(S8,4)),VALUE(MID(S8,4,2)),VALUE(LEFT(S8,2))),"生效","已终止"))))))</f>
        <v/>
      </c>
      <c r="W8" s="305" t="inlineStr">
        <is>
          <t>国家金融监督管理总局（原中国银保监会）；国家金融监督管理总局派出机构</t>
        </is>
      </c>
      <c r="X8" s="305" t="inlineStr">
        <is>
          <t>绿色保险业务</t>
        </is>
      </c>
      <c r="Y8" s="305" t="inlineStr">
        <is>
          <t>N/A</t>
        </is>
      </c>
      <c r="Z8" s="305" t="inlineStr">
        <is>
          <t>本工具为绿色金融统计制度，统计对象为保险公司的绿色保险业务（涵盖环境污染责任保险、绿色能源保险、绿色建筑保险、绿色交通保险、巨灾保险等为绿色低碳发展提供风险保障和资金支持的保险业务），不直接监管实体排放资产。</t>
        </is>
      </c>
      <c r="AA8" s="305" t="inlineStr">
        <is>
          <t>N/A</t>
        </is>
      </c>
      <c r="AB8" s="305" t="inlineStr">
        <is>
          <t>N/A</t>
        </is>
      </c>
      <c r="AC8" s="305" t="inlineStr">
        <is>
          <t>企业</t>
        </is>
      </c>
      <c r="AD8" s="305" t="inlineStr">
        <is>
          <t>境内保险公司（财产保险公司、人身保险公司等）总公司。保险公司总公司须按照绿色保险业务统计制度的统计口径和分类标准，汇总本公司系统绿色保险业务数据并统一报送，对报送数据的真实性、准确性和完整性负责。</t>
        </is>
      </c>
      <c r="AE8" s="305" t="inlineStr">
        <is>
          <t>注册、许可及行政管理</t>
        </is>
      </c>
      <c r="AF8" s="305" t="inlineStr">
        <is>
          <t>保险公司的绿色保险业务统计报送活动。保险公司总公司按照绿色保险业务统计口径和分类标准汇总本公司系统绿色保险业务数据→通过创新业务统计信息系统按月报送→监管部门审核、汇总和分析。</t>
        </is>
      </c>
      <c r="AG8" s="305" t="inlineStr">
        <is>
          <t>N/A</t>
        </is>
      </c>
      <c r="AH8" s="305" t="inlineStr">
        <is>
          <t>N/A</t>
        </is>
      </c>
      <c r="AI8" s="305" t="inlineStr">
        <is>
          <t>N/A</t>
        </is>
      </c>
      <c r="AJ8" s="305" t="inlineStr">
        <is>
          <t>1）保险公司总公司须按照绿色保险业务统计制度规定的统计口径、分类标准和报表格式，统计绿色保险业务的保单件数、保险金额、保费收入、赔款支出等数据；2）绿色保险按险种和服务领域进行分类统计；3）统计数据由保险公司总公司通过创新业务统计信息系统按月报送；4）保险公司对报送数据的真实性、准确性和完整性负责；5）监管部门对绿色保险业务统计数据进行审核、汇总和分析。</t>
        </is>
      </c>
      <c r="AK8" s="305" t="inlineStr">
        <is>
          <t>N/A</t>
        </is>
      </c>
      <c r="AL8" s="305" t="inlineStr">
        <is>
          <t>N/A</t>
        </is>
      </c>
      <c r="AM8" s="305" t="inlineStr">
        <is>
          <t>与绿色金融体系建设联动：绿色保险统计是绿色金融统计监测的重要组成部分。与绿色金融标准体系联动：绿色保险统计范围依据绿色产业和绿色金融相关标准界定。与保险监管制度联动：统计数据用于保险业环境和气候风险监管及绿色保险产品创新引导。</t>
        </is>
      </c>
      <c r="AN8" s="305" t="inlineStr">
        <is>
          <t>保险公司总公司自行按照绿色保险业务统计制度的统计口径和分类标准，汇总本公司绿色保险业务数据并填报；国家金融监督管理总局（原中国银保监会）负责数据审核和汇总。</t>
        </is>
      </c>
      <c r="AO8" s="305" t="inlineStr">
        <is>
          <t>保险公司总公司通过创新业务统计信息系统在线报送绿色保险业务统计报表（网络报送）。</t>
        </is>
      </c>
      <c r="AP8" s="305" t="inlineStr">
        <is>
          <t>按月报送（每月规定期限内报送上月绿色保险业务统计数据）。</t>
        </is>
      </c>
      <c r="AQ8" s="305" t="inlineStr">
        <is>
          <t>是（部分公开）。监管部门通过行业统计和相关报告发布绿色保险业务总量等汇总数据；单个保险公司的明细数据主要服务于监管，不对外公开。</t>
        </is>
      </c>
      <c r="AR8" s="305" t="inlineStr">
        <is>
          <t>N/A</t>
        </is>
      </c>
      <c r="AS8" s="305" t="inlineStr">
        <is>
          <t>政府机构开展的监督检查</t>
        </is>
      </c>
      <c r="AT8" s="305" t="inlineStr">
        <is>
          <t>责令改正；通报</t>
        </is>
      </c>
      <c r="AU8" s="305" t="inlineStr">
        <is>
          <t>其他激励或支持</t>
        </is>
      </c>
      <c r="AV8" s="305" t="inlineStr">
        <is>
          <t>发布绿色保险业务统计制度及统计口径、指标说明和填报指南；组织保险公司开展绿色保险业务统计培训；建设和维护创新业务统计信息系统绿色保险统计模块。</t>
        </is>
      </c>
      <c r="AW8" s="305" t="inlineStr">
        <is>
          <t>N/A（本工具为绿色金融统计制度，通过保险保障和资金支持间接服务绿色低碳发展，无直接可量化的温室气体排放覆盖量）</t>
        </is>
      </c>
      <c r="AX8" s="305" t="inlineStr">
        <is>
          <t>N/A（本工具为间接金融工具，无直接的温室气体排放覆盖占比）</t>
        </is>
      </c>
      <c r="AY8" s="305" t="inlineStr">
        <is>
          <t>K65</t>
        </is>
      </c>
      <c r="AZ8" s="305" t="inlineStr">
        <is>
          <t>CO2</t>
        </is>
      </c>
      <c r="BA8" s="305" t="inlineStr">
        <is>
          <t>正向</t>
        </is>
      </c>
      <c r="BB8" s="305" t="inlineStr">
        <is>
          <t>产业发展；污染防治；生态保护</t>
        </is>
      </c>
      <c r="BC8" s="305" t="inlineStr">
        <is>
          <t>中国银保监会办公厅关于印发绿色保险业务统计制度的通知</t>
        </is>
      </c>
      <c r="BD8" s="305" t="inlineStr">
        <is>
          <t>https://www.nfra.gov.cn/cn/view/pages/ItemDetail.html?docId=1081137&amp;itemId=915&amp;generaltype=0</t>
        </is>
      </c>
      <c r="BE8" s="305" t="inlineStr">
        <is>
          <t>N/A</t>
        </is>
      </c>
      <c r="BF8" s="305" t="inlineStr"/>
      <c r="BG8" s="305" t="inlineStr"/>
    </row>
    <row r="9">
      <c r="A9" s="305" t="inlineStr">
        <is>
          <t>CHNREPESAI01S000</t>
        </is>
      </c>
      <c r="B9" s="305" t="inlineStr">
        <is>
          <t>工具</t>
        </is>
      </c>
      <c r="C9" s="305" t="inlineStr">
        <is>
          <t>报告与披露要求</t>
        </is>
      </c>
      <c r="D9" s="305" t="inlineStr">
        <is>
          <t>能源统计与审计</t>
        </is>
      </c>
      <c r="E9" s="305" t="inlineStr">
        <is>
          <t>建筑；交通</t>
        </is>
      </c>
      <c r="F9" s="305" t="inlineStr">
        <is>
          <t>公共机构（党政机关、事业单位、团体组织）</t>
        </is>
      </c>
      <c r="G9" s="305" t="inlineStr">
        <is>
          <t>公共机构能源消费统计调查与审计</t>
        </is>
      </c>
      <c r="H9" s="305" t="inlineStr">
        <is>
          <t>Public Institution Energy Consumption Statistics Survey and Audit</t>
        </is>
      </c>
      <c r="I9" s="305" t="inlineStr">
        <is>
          <t>N/A</t>
        </is>
      </c>
      <c r="J9" s="305" t="inlineStr">
        <is>
          <t>公共机构能源消费统计调查与审计制度依据《公共机构节能条例》（国务院令第531号，2008年公布）建立，由国家机关事务管理局会同国家统计局等部门组织实施。制度包括两个相互衔接的部分：（1）能源资源消费统计调查——公共机构须按照《公共机构能源资源消费统计制度》定期报送用电、用水、用气、用油、用热以及建筑面积、用能人数、公务用车等能源资源消费数据，实行分级分类、逐级审核汇总的统计报表制度，覆盖全国党政机关、事业单位和团体组织；（2）能源审计——依据《公共机构能源审计管理暂行办法》，对重点用能公共机构定期开展能源审计，核查其能源消费、用能系统效率和节能管理状况，提出节能改进措施并跟踪整改。通过统计调查掌握公共机构能源消费底数、通过能源审计诊断用能问题，为公共机构能耗定额管理、节能目标考核和节约型机关建设提供信息基础。</t>
        </is>
      </c>
      <c r="K9" s="305" t="inlineStr">
        <is>
          <t>节能</t>
        </is>
      </c>
      <c r="L9" s="305" t="inlineStr">
        <is>
          <t>间接</t>
        </is>
      </c>
      <c r="M9" s="305" t="inlineStr">
        <is>
          <t>需求侧</t>
        </is>
      </c>
      <c r="N9" s="305" t="inlineStr">
        <is>
          <t>中国</t>
        </is>
      </c>
      <c r="O9" s="305" t="inlineStr">
        <is>
          <t>国家</t>
        </is>
      </c>
      <c r="P9" s="305" t="inlineStr">
        <is>
          <t>N/A</t>
        </is>
      </c>
      <c r="Q9" s="305" t="inlineStr">
        <is>
          <t>01/08/2008</t>
        </is>
      </c>
      <c r="R9" s="305" t="inlineStr">
        <is>
          <t>01/10/2008</t>
        </is>
      </c>
      <c r="S9" s="305" t="inlineStr">
        <is>
          <t>N/A</t>
        </is>
      </c>
      <c r="T9" s="305" t="inlineStr">
        <is>
          <t>01/03/2017</t>
        </is>
      </c>
      <c r="U9" s="305" t="inlineStr">
        <is>
          <t>《公共机构节能条例》于2008年8月1日公布、2008年10月1日施行，2017年3月1日根据《国务院关于修改和废止部分行政法规的决定》（国务院令第686号）修订。配套的《公共机构能源资源消费统计制度》由国家机关事务管理局会同国家统计局制定，并根据工作需要定期修订更新统计指标和报表；《公共机构能源审计管理暂行办法》对公共机构能源审计的组织实施作出具体规定。</t>
        </is>
      </c>
      <c r="V9" s="305">
        <f>IF(R9="","生效",IF(R9="N/A","生效",IF(TODAY()&lt;DATE(VALUE(RIGHT(R9,4)),VALUE(MID(R9,4,2)),VALUE(LEFT(R9,2))),"计划实施",IF(S9="","生效",IF(S9="N/A","生效",IF(TODAY()&lt;DATE(VALUE(RIGHT(S9,4)),VALUE(MID(S9,4,2)),VALUE(LEFT(S9,2))),"生效","已终止"))))))</f>
        <v/>
      </c>
      <c r="W9" s="305" t="inlineStr">
        <is>
          <t>国家机关事务管理局；国家统计局；国家发展和改革委员会；县级以上人民政府管理机关事务工作的机构</t>
        </is>
      </c>
      <c r="X9" s="305" t="inlineStr">
        <is>
          <t>公共机构建筑、用能系统及公务用车</t>
        </is>
      </c>
      <c r="Y9" s="305" t="inlineStr">
        <is>
          <t>既有</t>
        </is>
      </c>
      <c r="Z9" s="305" t="inlineStr">
        <is>
          <t>统计和审计对象为公共机构（全部或者部分使用财政性资金的国家机关、事业单位和团体组织）的能源资源消费，涵盖办公建筑及其供暖、通风、空调、照明、热水等用能系统，以及公务用车、数据中心等用能设施。</t>
        </is>
      </c>
      <c r="AA9" s="305" t="inlineStr">
        <is>
          <t>N/A</t>
        </is>
      </c>
      <c r="AB9" s="305" t="inlineStr">
        <is>
          <t>N/A</t>
        </is>
      </c>
      <c r="AC9" s="305" t="inlineStr">
        <is>
          <t>公共机构（国家机关、事业单位、团体组织）</t>
        </is>
      </c>
      <c r="AD9" s="305" t="inlineStr">
        <is>
          <t>全部或者部分使用财政性资金的国家机关、事业单位和团体组织。中央国家机关及所属公共机构、地方各级公共机构分级组织统计和审计。重点用能公共机构（能源消费量较大或具有示范意义的公共机构）为能源审计的重点对象。</t>
        </is>
      </c>
      <c r="AE9" s="305" t="inlineStr">
        <is>
          <t>使用</t>
        </is>
      </c>
      <c r="AF9" s="305" t="inlineStr">
        <is>
          <t>公共机构在日常运行中消费能源资源的活动。公共机构须建立能源资源消费统计台账，按季度/年度报送能源资源消费数据；重点用能单位须配合开展能源审计，接受用能状况核查和节能诊断。</t>
        </is>
      </c>
      <c r="AG9" s="305" t="inlineStr">
        <is>
          <t>N/A</t>
        </is>
      </c>
      <c r="AH9" s="305" t="inlineStr">
        <is>
          <t>N/A</t>
        </is>
      </c>
      <c r="AI9" s="305" t="inlineStr">
        <is>
          <t>N/A</t>
        </is>
      </c>
      <c r="AJ9" s="305" t="inlineStr">
        <is>
          <t>1）公共机构须指定专门机构或人员负责能源资源消费统计，建立统计台账，按照《公共机构能源资源消费统计制度》规定的指标、口径和报表格式，通过统计信息系统逐级报送能源资源消费数据（含用电、水、气、油、集中供热及建筑面积、用能人数、公务用车数量和行驶里程等）；2）统计数据实行分级审核、逐级汇总，管理机关事务工作的机构负责本级公共机构统计数据的审核汇总；3）重点用能公共机构须按规定周期接受能源审计，审计内容包括能源消费核算、用能系统效率检测、节能管理制度评价等，并根据审计结论制定和落实节能整改措施；4）能源资源消费统计数据和能源审计结果作为公共机构能耗定额、节能目标责任考核和节约型机关创建的依据。</t>
        </is>
      </c>
      <c r="AK9" s="305" t="inlineStr">
        <is>
          <t>N/A</t>
        </is>
      </c>
      <c r="AL9" s="305" t="inlineStr">
        <is>
          <t>N/A</t>
        </is>
      </c>
      <c r="AM9" s="305" t="inlineStr">
        <is>
          <t>与公共机构能耗定额管理和节能目标责任考核联动：统计数据是能耗定额核定和目标考核的基础。与公共机构节能规划和节约型机关创建联动：审计结论为节能改造和管理提升提供依据。与国家能源资源消费统计和政府能耗监管平台联动：数据纳入公共机构能源资源消费统计信息系统。</t>
        </is>
      </c>
      <c r="AN9" s="305" t="inlineStr">
        <is>
          <t>公共机构指定的能源资源消费统计人员负责数据采集、台账记录和报表填报；管理机关事务工作的机构负责逐级审核汇总；能源审计由公共机构委托具备资质的能源审计机构或由管理机关事务工作的机构组织实施。</t>
        </is>
      </c>
      <c r="AO9" s="305" t="inlineStr">
        <is>
          <t>通过公共机构能源资源消费统计信息系统在线填报和逐级上报（网络报送）；能源审计报告以书面形式提交管理机关事务工作的机构。</t>
        </is>
      </c>
      <c r="AP9" s="305" t="inlineStr">
        <is>
          <t>能源资源消费统计按季度和年度定期报送；能源审计按规定周期（一般每若干年一次）对重点用能公共机构开展。</t>
        </is>
      </c>
      <c r="AQ9" s="305" t="inlineStr">
        <is>
          <t>是（部分公开）。国家机关事务管理局定期汇总并通报全国公共机构能源资源消费统计情况，部分汇总数据向社会公开；单个公共机构的详细能耗数据主要用于节能管理和目标考核。</t>
        </is>
      </c>
      <c r="AR9" s="305" t="inlineStr">
        <is>
          <t>N/A</t>
        </is>
      </c>
      <c r="AS9" s="305" t="inlineStr">
        <is>
          <t>政府机构开展的监督检查</t>
        </is>
      </c>
      <c r="AT9" s="305" t="inlineStr">
        <is>
          <t>行政处罚；通报批评；责令整改</t>
        </is>
      </c>
      <c r="AU9" s="305" t="inlineStr">
        <is>
          <t>表彰奖励</t>
        </is>
      </c>
      <c r="AV9" s="305" t="inlineStr">
        <is>
          <t>组织开展公共机构能源资源消费统计和能源审计业务培训；推广能耗监测和统计信息化系统；结合节约型机关创建开展节能宣传。</t>
        </is>
      </c>
      <c r="AW9" s="305" t="inlineStr">
        <is>
          <t>N/A</t>
        </is>
      </c>
      <c r="AX9" s="305" t="inlineStr">
        <is>
          <t>N/A</t>
        </is>
      </c>
      <c r="AY9" s="305" t="inlineStr">
        <is>
          <t>O84; P85; Q86</t>
        </is>
      </c>
      <c r="AZ9" s="305" t="inlineStr">
        <is>
          <t>CO2</t>
        </is>
      </c>
      <c r="BA9" s="305" t="inlineStr">
        <is>
          <t>正向</t>
        </is>
      </c>
      <c r="BB9" s="305" t="inlineStr">
        <is>
          <t>节能；资源节约</t>
        </is>
      </c>
      <c r="BC9" s="305" t="inlineStr">
        <is>
          <t>公共机构节能条例（国务院令第531号）</t>
        </is>
      </c>
      <c r="BD9" s="305" t="inlineStr">
        <is>
          <t>https://www.gov.cn/zhengce/2008-08/11/content_2602516.htm</t>
        </is>
      </c>
      <c r="BE9" s="305" t="inlineStr">
        <is>
          <t>公共机构能源审计管理暂行办法：https://gbc.ggj.gov.cn/zcfg/bmgz/202201/t20220126_34491.htm</t>
        </is>
      </c>
      <c r="BF9" s="305" t="inlineStr"/>
      <c r="BG9" s="305" t="inlineStr"/>
    </row>
    <row r="10">
      <c r="A10" s="305" t="inlineStr">
        <is>
          <t>CHNCELELPI01S000</t>
        </is>
      </c>
      <c r="B10" s="305" t="inlineStr">
        <is>
          <t>工具</t>
        </is>
      </c>
      <c r="C10" s="305" t="inlineStr">
        <is>
          <t>比较性能效标签</t>
        </is>
      </c>
      <c r="D10" s="305" t="inlineStr">
        <is>
          <t>产品和电器能效标签</t>
        </is>
      </c>
      <c r="E10" s="305" t="inlineStr">
        <is>
          <t>工业；建筑；能源</t>
        </is>
      </c>
      <c r="F10" s="305" t="inlineStr">
        <is>
          <t>家用电器制造；工业设备制造；办公设备制造；照明设备制造</t>
        </is>
      </c>
      <c r="G10" s="305" t="inlineStr">
        <is>
          <t>能源效率标识</t>
        </is>
      </c>
      <c r="H10" s="305" t="inlineStr">
        <is>
          <t>China Energy Label</t>
        </is>
      </c>
      <c r="I10" s="305" t="inlineStr">
        <is>
          <t>N/A</t>
        </is>
      </c>
      <c r="J10" s="305" t="inlineStr">
        <is>
          <t>中国能源效率标识制度（China Energy Label, CEL）依据《节约能源法》建立，对节能潜力大、使用面广的用能产品实行统一的能效标识制度。国家制定并公布《中华人民共和国实行能源效率标识的产品目录》，列入目录的产品生产者、进口商须在产品或最小包装的明显部位标注统一格式的能效标识，标明能效等级、能效指标及依据的强制性国家标准编号。标识采用1-5级等级制，1级为最高能效。2005年3月1日起实施。2016年6月1日修订版施行，新增能效信息码（二维码）、网络销售标识展示要求和信用惩戒机制。截至2016年已发布12批目录，覆盖家用电器、办公及电子设备、工业设备、照明设备和商用设备5大领域33类产品，备案企业超过9000家，备案型号超过61万个，累计节电超过4000亿度。</t>
        </is>
      </c>
      <c r="K10" s="305" t="inlineStr">
        <is>
          <t>节能；信息披露；绿色消费</t>
        </is>
      </c>
      <c r="L10" s="305" t="inlineStr">
        <is>
          <t>间接</t>
        </is>
      </c>
      <c r="M10" s="305" t="inlineStr">
        <is>
          <t>需求侧</t>
        </is>
      </c>
      <c r="N10" s="305" t="inlineStr">
        <is>
          <t>中国</t>
        </is>
      </c>
      <c r="O10" s="305" t="inlineStr">
        <is>
          <t>国家</t>
        </is>
      </c>
      <c r="P10" s="305" t="inlineStr">
        <is>
          <t>N/A</t>
        </is>
      </c>
      <c r="Q10" s="305" t="inlineStr">
        <is>
          <t>13/08/2004</t>
        </is>
      </c>
      <c r="R10" s="305" t="inlineStr">
        <is>
          <t>01/03/2005</t>
        </is>
      </c>
      <c r="S10" s="305" t="inlineStr">
        <is>
          <t>N/A</t>
        </is>
      </c>
      <c r="T10" s="305" t="inlineStr">
        <is>
          <t>29/02/2016</t>
        </is>
      </c>
      <c r="U10" s="305" t="inlineStr">
        <is>
          <t>首次制定于2004年8月13日（国家发展改革委、国家质检总局第17号令），2005年3月1日实施。2016年2月29日修订发布新版《能源效率标识管理办法》（第35号令），2016年6月1日施行，新增能效信息码（二维码）、网络销售标识展示要求、信用惩戒机制，并将监管对象扩展至网络商品经营者和第三方交易平台。</t>
        </is>
      </c>
      <c r="V10" s="305">
        <f>IF(R10="","生效",IF(R10="N/A","生效",IF(TODAY()&lt;DATE(VALUE(RIGHT(R10,4)),VALUE(MID(R10,4,2)),VALUE(LEFT(R10,2))),"计划实施",IF(S10="","生效",IF(S10="N/A","生效",IF(TODAY()&lt;DATE(VALUE(RIGHT(S10,4)),VALUE(MID(S10,4,2)),VALUE(LEFT(S10,2))),"生效","已终止"))))))</f>
        <v/>
      </c>
      <c r="W10" s="305" t="inlineStr">
        <is>
          <t>国家发展和改革委员会；国家市场监督管理总局；中国标准化研究院（授权备案机构）</t>
        </is>
      </c>
      <c r="X10" s="305" t="inlineStr">
        <is>
          <t>列入目录的用能产品</t>
        </is>
      </c>
      <c r="Y10" s="305" t="inlineStr">
        <is>
          <t>既有</t>
        </is>
      </c>
      <c r="Z10" s="305" t="inlineStr">
        <is>
          <t>由国家发展改革委、市场监管总局制定并公布《中华人民共和国实行能源效率标识的产品目录》，分批发布。截至2016年共12批33类产品，覆盖家用电器（电冰箱、房间空调器、洗衣机、电热水器、电磁炉、电饭锅、微波炉等）、办公及电子设备（计算机显示器、复印机、打印机、投影机等）、工业设备（电动机、变压器、通风机、空压机、冷水机组等）、照明设备（荧光灯、LED灯、高压钠灯等）和商用设备（商用制冷设备、多联式空调热泵机组等）。</t>
        </is>
      </c>
      <c r="AA10" s="305" t="inlineStr">
        <is>
          <t>N/A</t>
        </is>
      </c>
      <c r="AB10" s="305" t="inlineStr">
        <is>
          <t>N/A</t>
        </is>
      </c>
      <c r="AC10" s="305" t="inlineStr">
        <is>
          <t>企业</t>
        </is>
      </c>
      <c r="AD10" s="305" t="inlineStr">
        <is>
          <t>列入目录的用能产品的生产者、进口商和销售者（含网络交易经营者）。生产者/进口商须在上市前向中国标准化研究院备案能效标识及检测报告；销售者（含网络平台内经营者）须保证所售产品标识合规并在产品信息展示主页面醒目位置展示能效标识；第三方交易平台须督促平台内经营者履行标识义务。</t>
        </is>
      </c>
      <c r="AE10" s="305" t="inlineStr">
        <is>
          <t>生产；进口；销售</t>
        </is>
      </c>
      <c r="AF10" s="305" t="inlineStr">
        <is>
          <t>用能产品的生产、进口和销售活动。生产者负责检测产品能效、备案标识、在产品或最小包装的明显部位标注能效标识；网络销售者须在产品信息展示主页面醒目位置展示能效标识；第三方交易平台须对平台内经营者履行标识义务进行督促。列入国家能效"领跑者"目录的产品须在标识中体现领跑者信息。</t>
        </is>
      </c>
      <c r="AG10" s="305" t="inlineStr">
        <is>
          <t>N/A</t>
        </is>
      </c>
      <c r="AH10" s="305" t="inlineStr">
        <is>
          <t>N/A</t>
        </is>
      </c>
      <c r="AI10" s="305" t="inlineStr">
        <is>
          <t>N/A</t>
        </is>
      </c>
      <c r="AJ10" s="305" t="inlineStr">
        <is>
          <t>1）列入目录的用能产品须标注统一格式的"中国能效标识"（China Energy Label），标识须包含生产者名称/规格型号、能效等级（1-5级，1级最高）、能效指标、依据的强制性国家标准编号和能效信息码（二维码）；2）生产者/进口商须在产品上市前向中国标准化研究院备案能效标识及能效检测报告，产品能效须经国家认可的第三方检测机构或符合资质的企业自有实验室检测确定；3）在网络交易产品信息展示主页面醒目位置展示能效标识；4）列入国家能效"领跑者"目录的产品须在标识中体现领跑者信息。</t>
        </is>
      </c>
      <c r="AK10" s="305" t="inlineStr">
        <is>
          <t>N/A</t>
        </is>
      </c>
      <c r="AL10" s="305" t="inlineStr">
        <is>
          <t>N/A</t>
        </is>
      </c>
      <c r="AM10" s="305" t="inlineStr">
        <is>
          <t>与能效强制性国家标准（MEPS）联动：产品能效等级划分以对应产品的强制性能效标准（如GB 12021系列、GB 18613、GB 21455等）为依据，标识中的能效指标直接引用标准限值。与能效"领跑者"制度联动：列入领跑者目录的产品须在标识中体现相关信息。与绿色产品认证和政府绿色采购联动：高能效等级产品优先纳入政府采购节能产品清单。</t>
        </is>
      </c>
      <c r="AN10" s="305" t="inlineStr">
        <is>
          <t>生产者/进口商自行或委托第三方检测机构检测确定产品能效等级，向中国标准化研究院备案并提供检测报告。中国标准化研究院负责能效标识备案信息系统的管理和维护。</t>
        </is>
      </c>
      <c r="AO10" s="305" t="inlineStr">
        <is>
          <t>产品实物或最小包装上粘贴/印刷能效标识（物理载体）；网络销售须在产品信息展示主页面醒目位置展示标识图像或包含能效信息码（电子载体）；备案信息在中国能效标识网公开（网络公示）。</t>
        </is>
      </c>
      <c r="AP10" s="305" t="inlineStr">
        <is>
          <t>一次性（产品上市前备案）；产品型号或能效信息变更时须重新备案；标识在产品上持续展示至最终销售。</t>
        </is>
      </c>
      <c r="AQ10" s="305" t="inlineStr">
        <is>
          <t>是。中国能效标识网（www.energylabel.com.cn）公开备案产品的能效标识信息，消费者可在线查询和验证。市场监管部门定期公布能效标识监督抽查结果。</t>
        </is>
      </c>
      <c r="AR10" s="305" t="inlineStr">
        <is>
          <t>比较性标签（1-5级能效等级，等级制，含能效信息码/二维码）</t>
        </is>
      </c>
      <c r="AS10" s="305" t="inlineStr">
        <is>
          <t>政府机构开展的监督检查</t>
        </is>
      </c>
      <c r="AT10" s="305" t="inlineStr">
        <is>
          <t>行政处罚；罚款；责令整改；信用惩戒</t>
        </is>
      </c>
      <c r="AU10" s="305" t="inlineStr">
        <is>
          <t>税收优惠；财政补贴</t>
        </is>
      </c>
      <c r="AV10" s="305" t="inlineStr">
        <is>
          <t>结合全国节能宣传周等开展能效标识宣传和消费者教育，提高公众高效用能意识；对企业和检测机构开展能效标识技术培训。</t>
        </is>
      </c>
      <c r="AW10" s="305" t="inlineStr">
        <is>
          <t>N/A</t>
        </is>
      </c>
      <c r="AX10" s="305" t="inlineStr">
        <is>
          <t>N/A</t>
        </is>
      </c>
      <c r="AY10" s="305" t="inlineStr">
        <is>
          <t>C27; C28; G47</t>
        </is>
      </c>
      <c r="AZ10" s="305" t="inlineStr">
        <is>
          <t>CO2</t>
        </is>
      </c>
      <c r="BA10" s="305" t="inlineStr">
        <is>
          <t>正向</t>
        </is>
      </c>
      <c r="BB10" s="305" t="inlineStr">
        <is>
          <t>节能；绿色消费；技术创新</t>
        </is>
      </c>
      <c r="BC10" s="305" t="inlineStr">
        <is>
          <t>能源效率标识管理办法（国家发展改革委、国家质检总局第35号令，2016年修订）</t>
        </is>
      </c>
      <c r="BD10" s="305" t="inlineStr">
        <is>
          <t>https://www.gov.cn/gongbao/content/2016/content_5074057.htm</t>
        </is>
      </c>
      <c r="BE10" s="305" t="inlineStr">
        <is>
          <t>https://www.energylabel.com.cn</t>
        </is>
      </c>
      <c r="BF10" s="305" t="inlineStr"/>
      <c r="BG10" s="305" t="inlineStr"/>
    </row>
    <row r="11">
      <c r="A11" s="305" t="inlineStr">
        <is>
          <t>CHNCELELBI01S000</t>
        </is>
      </c>
      <c r="B11" s="305" t="inlineStr">
        <is>
          <t>工具</t>
        </is>
      </c>
      <c r="C11" s="305" t="inlineStr">
        <is>
          <t>比较性能效标签</t>
        </is>
      </c>
      <c r="D11" s="305" t="inlineStr">
        <is>
          <t>建筑能效标签</t>
        </is>
      </c>
      <c r="E11" s="305" t="inlineStr">
        <is>
          <t>建筑</t>
        </is>
      </c>
      <c r="F11" s="305" t="inlineStr">
        <is>
          <t>房屋建筑工程建筑</t>
        </is>
      </c>
      <c r="G11" s="305" t="inlineStr">
        <is>
          <t>民用建筑能效测评标识</t>
        </is>
      </c>
      <c r="H11" s="305" t="inlineStr">
        <is>
          <t>Civil Building Energy Efficiency Evaluation and Labeling</t>
        </is>
      </c>
      <c r="I11" s="305" t="inlineStr">
        <is>
          <t>N/A</t>
        </is>
      </c>
      <c r="J11" s="305" t="inlineStr">
        <is>
          <t>民用建筑能效测评标识制度由住房和城乡建设部于2008年以建科[2008]80号通知试行，依据《民用建筑能效测评标识管理暂行办法》和《民用建筑能效测评标识技术导则》实施。该制度要求四类民用建筑须进行能效测评并标识：（1）新建（改扩建）国家机关办公建筑和大型公共建筑（单体建筑面积≥2万平方米）；（2）实施节能综合改造并申请财政支持的国家机关办公建筑和大型公共建筑；（3）国家级或省级节能示范工程建筑；（4）申请绿色建筑评价标识的建筑。测评内容包括建筑能源消耗量及用能系统效率等性能指标的计算和检测。能效等级按基础项节能率划分为五个星级（★至★★★★★），标识分两阶段实施：竣工验收后依据理论值核发标识（有效期1年），投入运行满一年后依据实测值更新标识（有效期5年）。测评机构按国家和省两级设置，须经住房城乡建设主管部门认定。</t>
        </is>
      </c>
      <c r="K11" s="305" t="inlineStr">
        <is>
          <t>节能；信息披露；绿色经济</t>
        </is>
      </c>
      <c r="L11" s="305" t="inlineStr">
        <is>
          <t>间接</t>
        </is>
      </c>
      <c r="M11" s="305" t="inlineStr">
        <is>
          <t>需求侧</t>
        </is>
      </c>
      <c r="N11" s="305" t="inlineStr">
        <is>
          <t>中国</t>
        </is>
      </c>
      <c r="O11" s="305" t="inlineStr">
        <is>
          <t>国家</t>
        </is>
      </c>
      <c r="P11" s="305" t="inlineStr">
        <is>
          <t>N/A</t>
        </is>
      </c>
      <c r="Q11" s="305" t="inlineStr">
        <is>
          <t>28/04/2008</t>
        </is>
      </c>
      <c r="R11" s="305" t="inlineStr">
        <is>
          <t>28/04/2008</t>
        </is>
      </c>
      <c r="S11" s="305" t="inlineStr">
        <is>
          <t>N/A</t>
        </is>
      </c>
      <c r="T11" s="305" t="inlineStr">
        <is>
          <t>N/A</t>
        </is>
      </c>
      <c r="U11" s="305" t="inlineStr">
        <is>
          <t>N/A</t>
        </is>
      </c>
      <c r="V11" s="305">
        <f>IF(R11="","生效",IF(R11="N/A","生效",IF(TODAY()&lt;DATE(VALUE(RIGHT(R11,4)),VALUE(MID(R11,4,2)),VALUE(LEFT(R11,2))),"计划实施",IF(S11="","生效",IF(S11="N/A","生效",IF(TODAY()&lt;DATE(VALUE(RIGHT(S11,4)),VALUE(MID(S11,4,2)),VALUE(LEFT(S11,2))),"生效","已终止"))))))</f>
        <v/>
      </c>
      <c r="W11" s="305" t="inlineStr">
        <is>
          <t>住房和城乡建设部；省级住房城乡建设主管部门；国家和省级建筑能效测评机构</t>
        </is>
      </c>
      <c r="X11" s="305" t="inlineStr">
        <is>
          <t>民用建筑</t>
        </is>
      </c>
      <c r="Y11" s="305" t="inlineStr">
        <is>
          <t>既有</t>
        </is>
      </c>
      <c r="Z11" s="305" t="inlineStr">
        <is>
          <t>强制测评范围：（1）新建（改扩建）国家机关办公建筑和大型公共建筑（单体建筑面积≥2万平方米）；（2）实施节能综合改造并申请财政支持的国家机关办公建筑和大型公共建筑；（3）国家级或省级节能示范工程建筑；（4）申请绿色建筑评价标识的建筑。测评对象为建筑整体，涵盖围护结构、供暖通风空调、照明、热水供应等用能系统。</t>
        </is>
      </c>
      <c r="AA11" s="305" t="inlineStr">
        <is>
          <t>N/A</t>
        </is>
      </c>
      <c r="AB11" s="305" t="inlineStr">
        <is>
          <t>N/A</t>
        </is>
      </c>
      <c r="AC11" s="305" t="inlineStr">
        <is>
          <t>企业</t>
        </is>
      </c>
      <c r="AD11" s="305" t="inlineStr">
        <is>
          <t>建设单位（开发商）负责委托测评机构进行能效测评并申请标识；建筑产权所有人负责运行阶段实测值标识的申请和维护；建筑设计、施工和物业管理单位分别在设计、施工建造和运行阶段配合测评工作。</t>
        </is>
      </c>
      <c r="AE11" s="305" t="inlineStr">
        <is>
          <t>设计；建造；运行</t>
        </is>
      </c>
      <c r="AF11" s="305" t="inlineStr">
        <is>
          <t>建筑的设计、施工建造和运行阶段均涉及能效测评标识活动。设计阶段进行能效预评估；竣工验收后进行理论值测评并核发标识；建筑投入运行满一年后进行实测值测评并更新标识。测评机构按照《民用建筑能效测评标识技术导则》进行计算和必要的现场检测。</t>
        </is>
      </c>
      <c r="AG11" s="305" t="inlineStr">
        <is>
          <t>N/A</t>
        </is>
      </c>
      <c r="AH11" s="305" t="inlineStr">
        <is>
          <t>N/A</t>
        </is>
      </c>
      <c r="AI11" s="305" t="inlineStr">
        <is>
          <t>N/A</t>
        </is>
      </c>
      <c r="AJ11" s="305" t="inlineStr">
        <is>
          <t>1）上述四类民用建筑须委托经住房城乡建设主管部门认定的国家或省级建筑能效测评机构进行测评；2）测评机构依据《民用建筑能效测评标识技术导则》（建科[2008]118号）进行计算和检测，确定能效等级（★至★★★★★，五星为最高）；3）竣工验收后核发理论值标识（有效期1年），运行满一年后更新为实测值标识（有效期5年）；4）测评结果和标识须在建筑入口或显著位置公示；5）建筑未按规定进行能效测评标识的，不予通过竣工验收备案。</t>
        </is>
      </c>
      <c r="AK11" s="305" t="inlineStr">
        <is>
          <t>N/A</t>
        </is>
      </c>
      <c r="AL11" s="305" t="inlineStr">
        <is>
          <t>N/A</t>
        </is>
      </c>
      <c r="AM11" s="305" t="inlineStr">
        <is>
          <t>与建筑节能强制性标准（GB 55015-2021《建筑节能与可再生能源利用通用规范》等）联动：建筑节能率计算以强制性通用规范和设计标准为基准，标识等级（星级）反映建筑实际能效高于强制性标准基准的幅度。与绿色建筑评价标识联动：申请绿色建筑标识须以能效测评标识为前提。与建筑能耗统计、能源审计、能效公示制度联动：运行阶段的能耗数据为实测值标识更新提供依据。</t>
        </is>
      </c>
      <c r="AN11" s="305" t="inlineStr">
        <is>
          <t>建设单位/产权所有人委托经住房城乡建设主管部门认定的建筑能效测评机构进行测评；测评机构依据技术导则进行计算和必要的现场检测，向主管部门提交测评报告；主管部门审核后核发标识。</t>
        </is>
      </c>
      <c r="AO11" s="305" t="inlineStr">
        <is>
          <t>能效标识以星级证书和标识牌形式在建筑入口或显著位置明示（物理载体）；测评结果纳入建筑节能监管信息平台和建筑能耗公示系统（网络公示）。</t>
        </is>
      </c>
      <c r="AP11" s="305" t="inlineStr">
        <is>
          <t>理论值标识：竣工验收后一次性核发（有效期1年）；实测值标识：运行满一年后一次性更新（有效期5年）；到期后须重新测评换发。</t>
        </is>
      </c>
      <c r="AQ11" s="305" t="inlineStr">
        <is>
          <t>是。测评结果和标识信息通过建筑节能监管信息平台和建筑能耗公示系统向公众公开。标识牌在建筑入口或显著位置公示，供社会公众查看。</t>
        </is>
      </c>
      <c r="AR11" s="305" t="inlineStr">
        <is>
          <t>比较性标签（1-5星级，★至★★★★★，基于建筑节能率高于强制性标准基准的幅度）</t>
        </is>
      </c>
      <c r="AS11" s="305" t="inlineStr">
        <is>
          <t>政府机构开展的监督检查</t>
        </is>
      </c>
      <c r="AT11" s="305" t="inlineStr">
        <is>
          <t>行政处罚；责令整改；取消测评机构资格</t>
        </is>
      </c>
      <c r="AU11" s="305" t="inlineStr">
        <is>
          <t>N/A</t>
        </is>
      </c>
      <c r="AV11" s="305" t="inlineStr">
        <is>
          <t>组织开展建筑能效测评技术培训，支持国家和省级建筑能效测评机构的认定和能力建设；结合绿色建筑推广开展建筑能效标识宣传。</t>
        </is>
      </c>
      <c r="AW11" s="305" t="inlineStr">
        <is>
          <t>N/A</t>
        </is>
      </c>
      <c r="AX11" s="305" t="inlineStr">
        <is>
          <t>N/A</t>
        </is>
      </c>
      <c r="AY11" s="305" t="inlineStr">
        <is>
          <t>F41</t>
        </is>
      </c>
      <c r="AZ11" s="305" t="inlineStr">
        <is>
          <t>CO2</t>
        </is>
      </c>
      <c r="BA11" s="305" t="inlineStr">
        <is>
          <t>正向</t>
        </is>
      </c>
      <c r="BB11" s="305" t="inlineStr">
        <is>
          <t>节能；产业发展</t>
        </is>
      </c>
      <c r="BC11" s="305" t="inlineStr">
        <is>
          <t>关于试行民用建筑能效测评标识制度的通知（建科[2008]80号）</t>
        </is>
      </c>
      <c r="BD11" s="305" t="inlineStr">
        <is>
          <t>https://www.mohurd.gov.cn/gongkai/zc/wjk/art/2008/art_17339_167570.html</t>
        </is>
      </c>
      <c r="BE11" s="305" t="inlineStr">
        <is>
          <t>民用建筑节能条例（国务院令第530号）：https://www.gov.cn/zhengce/content/2008-08/08/content_4927.htm</t>
        </is>
      </c>
      <c r="BF11" s="305" t="inlineStr"/>
      <c r="BG11" s="305" t="inlineStr"/>
    </row>
    <row r="12">
      <c r="A12" s="305" t="inlineStr">
        <is>
          <t>CHNCELELVI01S000</t>
        </is>
      </c>
      <c r="B12" s="305" t="inlineStr">
        <is>
          <t>工具</t>
        </is>
      </c>
      <c r="C12" s="305" t="inlineStr">
        <is>
          <t>比较性能效标签</t>
        </is>
      </c>
      <c r="D12" s="305" t="inlineStr">
        <is>
          <t>车辆能效标签</t>
        </is>
      </c>
      <c r="E12" s="305" t="inlineStr">
        <is>
          <t>交通</t>
        </is>
      </c>
      <c r="F12" s="305" t="inlineStr">
        <is>
          <t>道路运输</t>
        </is>
      </c>
      <c r="G12" s="305" t="inlineStr">
        <is>
          <t>轻型汽车能源消耗量标识</t>
        </is>
      </c>
      <c r="H12" s="305" t="inlineStr">
        <is>
          <t>Light-duty Vehicle Energy Consumption Label</t>
        </is>
      </c>
      <c r="I12" s="305" t="inlineStr">
        <is>
          <t>N/A</t>
        </is>
      </c>
      <c r="J12" s="305" t="inlineStr">
        <is>
          <t>轻型汽车能源消耗量标识制度由中国强制性国家标准和工信部管理规定共同建立。GB 22757-2008《轻型汽车燃料消耗量标识》（强制性国家标准）于2008年12月31日发布，2009年7月1日实施。工业和信息化部于2009年7月31日发布《轻型汽车燃料消耗量标示管理规定》（工装[2009]第50号），自2010年1月1日起施行。适用于最大设计总质量不超过3500kg的M1类（乘用车）、M2类（小型客车）和N1类（轻型货车）车辆。新车出厂销售时必须在车辆内部侧车窗或风挡玻璃上粘贴统一格式的《汽车燃料消耗量标识》（现行标准更名为《汽车能源消耗量标识》），标明生产企业、车辆型号、发动机排量和功率、燃料类型、变速器类型、驱动型式、整备质量和最大设计总质量、市区/市郊/综合燃料消耗量（L/100km）、适用的燃料消耗量限值标准及限值、以及标识燃料消耗量与实际燃料消耗量差别的说明。油耗数据须由工信部指定检测机构按GB/T 19233标准检测确认，标识样本须在车型上市前报工信部备案。GB 22757-2008于2018年1月1日废止，由GB 22757.1-2017《轻型汽车能源消耗量标识 第1部分：汽油和柴油汽车》替代，将"燃料消耗量"更新为"能源消耗量"，标准体系扩展至新能源车型。</t>
        </is>
      </c>
      <c r="K12" s="305" t="inlineStr">
        <is>
          <t>节能；绿色消费；信息披露</t>
        </is>
      </c>
      <c r="L12" s="305" t="inlineStr">
        <is>
          <t>间接</t>
        </is>
      </c>
      <c r="M12" s="305" t="inlineStr">
        <is>
          <t>需求侧</t>
        </is>
      </c>
      <c r="N12" s="305" t="inlineStr">
        <is>
          <t>中国</t>
        </is>
      </c>
      <c r="O12" s="305" t="inlineStr">
        <is>
          <t>国家</t>
        </is>
      </c>
      <c r="P12" s="305" t="inlineStr">
        <is>
          <t>N/A</t>
        </is>
      </c>
      <c r="Q12" s="305" t="inlineStr">
        <is>
          <t>31/12/2008</t>
        </is>
      </c>
      <c r="R12" s="305" t="inlineStr">
        <is>
          <t>01/01/2010</t>
        </is>
      </c>
      <c r="S12" s="305" t="inlineStr">
        <is>
          <t>N/A</t>
        </is>
      </c>
      <c r="T12" s="305" t="inlineStr">
        <is>
          <t>2017</t>
        </is>
      </c>
      <c r="U12" s="305" t="inlineStr">
        <is>
          <t>首次制定于2008年12月31日（GB 22757-2008），2009年7月1日实施。2009年7月31日工信部发布《轻型汽车燃料消耗量标示管理规定》（工装[2009]第50号），自2010年1月1日起施行。2017年发布GB 22757.1-2017《轻型汽车能源消耗量标识 第1部分：汽油和柴油汽车》，替代GB 22757-2008（2018年1月1日起实施），将标准名称中的"燃料消耗量"更新为"能源消耗量"，扩充标识内容要求，并扩展标准体系至可外接充电式混合动力电动汽车等新能源车型（GB 22757.2）。</t>
        </is>
      </c>
      <c r="V12" s="305">
        <f>IF(R12="","生效",IF(R12="N/A","生效",IF(TODAY()&lt;DATE(VALUE(RIGHT(R12,4)),VALUE(MID(R12,4,2)),VALUE(LEFT(R12,2))),"计划实施",IF(S12="","生效",IF(S12="N/A","生效",IF(TODAY()&lt;DATE(VALUE(RIGHT(S12,4)),VALUE(MID(S12,4,2)),VALUE(LEFT(S12,2))),"生效","已终止"))))))</f>
        <v/>
      </c>
      <c r="W12" s="305" t="inlineStr">
        <is>
          <t>工业和信息化部；国家市场监督管理总局；中国汽车技术研究中心（技术支撑单位）</t>
        </is>
      </c>
      <c r="X12" s="305" t="inlineStr">
        <is>
          <t>轻型汽车（M1、M2、N1类，总质量≤3500kg）</t>
        </is>
      </c>
      <c r="Y12" s="305" t="inlineStr">
        <is>
          <t>既有</t>
        </is>
      </c>
      <c r="Z12" s="305" t="inlineStr">
        <is>
          <t>适用于最大设计总质量不超过3500kg的M1类（乘用车，座位数≤9座）、M2类（小型客车，座位数&gt;9座且总质量≤5吨）和N1类（轻型货车，总质量≤3.5吨）车辆。早期GB 22757-2008适用于燃用汽油或柴油燃料的车辆，不适用于混合动力电动汽车；GB 22757.1-2017（现有标准）已将适用范围扩展至可外接充电式混合动力电动汽车（PHEV）等新能源车型。</t>
        </is>
      </c>
      <c r="AA12" s="305" t="inlineStr">
        <is>
          <t>N/A</t>
        </is>
      </c>
      <c r="AB12" s="305" t="inlineStr">
        <is>
          <t>N/A</t>
        </is>
      </c>
      <c r="AC12" s="305" t="inlineStr">
        <is>
          <t>企业</t>
        </is>
      </c>
      <c r="AD12" s="305" t="inlineStr">
        <is>
          <t>汽车生产企业（进口商）负责委托检测机构进行油耗/能耗检测、在车型上市前将标识样本报工信部备案，并在每辆出厂新车上粘贴标识；汽车经销商（销售者）须确保所售车辆标识完整、粘贴规范且在消费者可见位置。</t>
        </is>
      </c>
      <c r="AE12" s="305" t="inlineStr">
        <is>
          <t>生产；进口；销售</t>
        </is>
      </c>
      <c r="AF12" s="305" t="inlineStr">
        <is>
          <t>汽车生产、进口和销售环节的能源消耗量标识活动。生产企业在车型上市前委托工信部指定检测机构按GB/T 19233标准检测确定油耗/能耗数据→将标识样本及检测报告报工信部备案→按备案格式印制标识并粘贴于每辆出厂新车→工信部通过官方网站公布车型油耗/能耗数据。销售环节须保持标识完整清晰。</t>
        </is>
      </c>
      <c r="AG12" s="305" t="inlineStr">
        <is>
          <t>N/A</t>
        </is>
      </c>
      <c r="AH12" s="305" t="inlineStr">
        <is>
          <t>N/A</t>
        </is>
      </c>
      <c r="AI12" s="305" t="inlineStr">
        <is>
          <t>N/A</t>
        </is>
      </c>
      <c r="AJ12" s="305" t="inlineStr">
        <is>
          <t>1）新车出厂销售时必须在车辆内部侧车窗或风挡玻璃上粘贴《汽车能源消耗量标识》，粘贴位置内容朝外便于车外阅读，不对驾驶员视野构成影响；2）标识须包含以下信息：生产企业名称、车辆型号、发动机型号/排量/额定功率、燃料类型、变速器类型、驱动型式、整备质量与最大设计总质量、市区/市郊/综合燃料消耗量（L/100km）、适用的燃料消耗量限值标准及各阶段限值实施日期和对应限值、标识燃料消耗量与实际燃料消耗量差别的说明、标识启用日期及政府主管部门规定的其他信息；3）油耗/能耗数据须由工信部指定检测机构按GB/T 19233标准检测确认；4）标识样本须在车型上市销售前报工信部备案。</t>
        </is>
      </c>
      <c r="AK12" s="305" t="inlineStr">
        <is>
          <t>N/A</t>
        </is>
      </c>
      <c r="AL12" s="305" t="inlineStr">
        <is>
          <t>N/A</t>
        </is>
      </c>
      <c r="AM12" s="305" t="inlineStr">
        <is>
          <t>与乘用车燃料消耗量限值标准（GB 19578等FEC标准）联动：标识中须标明适用的限值标准及各阶段限值，消费者可直接对比标识值与限值。与乘用车双积分管理（CAFC/NEV）联动：标识中的燃料消耗量数据为CAFC核算提供车型基础数据。与工信部"汽车燃料消耗量通告"公示制度联动：标识制度提供车型数据，公示制度向社会公开发布，共同构成汽车能耗信息透明体系。</t>
        </is>
      </c>
      <c r="AN12" s="305" t="inlineStr">
        <is>
          <t>汽车生产企业（进口商）委托工信部指定检测机构（如中国汽车技术研究中心）按GB/T 19233《轻型汽车燃料消耗量试验方法》检测确定油耗/能耗数据→车型上市前将标识样本和检测报告报工业和信息化部备案→工信部审核备案→生产企业按备案格式印制并粘贴标识。</t>
        </is>
      </c>
      <c r="AO12" s="305" t="inlineStr">
        <is>
          <t>标识以物理标签形式粘贴于每辆出厂新车的侧车窗或风挡玻璃上（面向车外，便于消费者在车外阅读）；工信部在官方网站（www.miit.gov.cn）定期发布"汽车燃料消耗量通告"，公布各车型油耗数据（网络公示）。</t>
        </is>
      </c>
      <c r="AP12" s="305" t="inlineStr">
        <is>
          <t>一次性（车型上市前备案）。车型能源消耗量数据变更时须重新备案。每辆新车出厂时均须粘贴标识，直至销售给最终消费者。工信部定期（通常每年数次）发布车型油耗通告。</t>
        </is>
      </c>
      <c r="AQ12" s="305" t="inlineStr">
        <is>
          <t>是。工信部定期在官方网站公布所有备案车型的燃料消耗量/能源消耗量数据，供社会公众查询和比较；消费者购车时可直接在车辆侧车窗或风挡玻璃上查看粘贴的标识。</t>
        </is>
      </c>
      <c r="AR12" s="305" t="inlineStr">
        <is>
          <t>比较性标签（含综合、市区、市郊燃料消耗量数值及适用的强制性限值标准，便于消费者横向比较）</t>
        </is>
      </c>
      <c r="AS12" s="305" t="inlineStr">
        <is>
          <t>政府机构开展的监督检查</t>
        </is>
      </c>
      <c r="AT12" s="305" t="inlineStr">
        <is>
          <t>行政处罚；责令整改</t>
        </is>
      </c>
      <c r="AU12" s="305" t="inlineStr">
        <is>
          <t>N/A</t>
        </is>
      </c>
      <c r="AV12" s="305" t="inlineStr">
        <is>
          <t>通过工信部"汽车燃料消耗量通告"定期公开发布车型油耗数据，引导消费者选购节能汽车，促进汽车生产企业开发高效节能车型。结合节能宣传周等活动开展汽车节能消费宣传。</t>
        </is>
      </c>
      <c r="AW12" s="305" t="inlineStr">
        <is>
          <t>N/A</t>
        </is>
      </c>
      <c r="AX12" s="305" t="inlineStr">
        <is>
          <t>N/A</t>
        </is>
      </c>
      <c r="AY12" s="305" t="inlineStr">
        <is>
          <t>C29; G45</t>
        </is>
      </c>
      <c r="AZ12" s="305" t="inlineStr">
        <is>
          <t>CO2</t>
        </is>
      </c>
      <c r="BA12" s="305" t="inlineStr">
        <is>
          <t>正向</t>
        </is>
      </c>
      <c r="BB12" s="305" t="inlineStr">
        <is>
          <t>绿色消费；节能</t>
        </is>
      </c>
      <c r="BC12" s="305" t="inlineStr">
        <is>
          <t>轻型汽车燃料消耗量标示管理规定（工装[2009]第50号）；GB 22757.1-2017《轻型汽车能源消耗量标识 第1部分：汽油和柴油汽车》</t>
        </is>
      </c>
      <c r="BD12" s="305" t="inlineStr">
        <is>
          <t>https://www.miit.gov.cn/jgsj/zbys/qcgy/art/2020/art_3fa9c86d1d6d4339a3dca85de7cdacfa.html</t>
        </is>
      </c>
      <c r="BE12" s="305" t="inlineStr">
        <is>
          <t>https://yhgscx.miit.gov.cn/fuel-consumption-web/</t>
        </is>
      </c>
      <c r="BF12" s="305" t="inlineStr"/>
      <c r="BG12" s="305" t="inlineStr"/>
    </row>
    <row r="13">
      <c r="A13" s="305" t="inlineStr">
        <is>
          <t>CHNCBAIGCI01S000</t>
        </is>
      </c>
      <c r="B13" s="305" t="inlineStr">
        <is>
          <t>工具</t>
        </is>
      </c>
      <c r="C13" s="305" t="inlineStr">
        <is>
          <t>能力建设与公众意识</t>
        </is>
      </c>
      <c r="D13" s="305" t="inlineStr">
        <is>
          <t>产业指导目录</t>
        </is>
      </c>
      <c r="E13" s="305" t="inlineStr">
        <is>
          <t>跨部门</t>
        </is>
      </c>
      <c r="F13" s="305" t="inlineStr">
        <is>
          <t>N/A</t>
        </is>
      </c>
      <c r="G13" s="305" t="inlineStr">
        <is>
          <t>绿色低碳转型产业指导目录</t>
        </is>
      </c>
      <c r="H13" s="305" t="inlineStr">
        <is>
          <t>Green Low-Carbon Transition Industry Guidance Catalogue</t>
        </is>
      </c>
      <c r="I13" s="305" t="inlineStr">
        <is>
          <t>N/A</t>
        </is>
      </c>
      <c r="J13" s="305" t="inlineStr">
        <is>
          <t>绿色低碳转型产业指导目录是由国家发展改革委会同多部门发布的产业指导类信息工具，通过界定绿色低碳产业范围、统一绿色产业认定标准，厘清产业边界并引导投资、价格、金融、税收等政策资源投向绿色低碳领域。目录以产业活动为基础分级分类，涵盖节能降碳产业、环境保护产业、资源循环利用产业、能源绿色低碳转型、生态保护修复和利用、基础设施绿色升级、绿色服务等领域，对各类活动明确内涵、界定条件和适用的法规政策标准。目录建设可追溯至2019年《绿色产业指导目录（2019年版）》（发改环资〔2019〕293号，由国家发展改革委等7部门联合印发，分节能环保、清洁生产、清洁能源、生态环境、基础设施绿色升级、绿色服务6大类）。2024年修订更名为《绿色低碳转型产业指导目录（2024年版）》（发改环资〔2024〕165号，由国家发展改革委等10部门联合印发），全面落实碳达峰碳中和战略，调整为节能降碳产业、环境保护产业、资源循环利用产业等7大类31类二级246类三级目录，并新增温室气体控制等内容。目录作为各部门制定细化目录、子目录及配套支持政策的共同基础，为地方、行业和市场主体识别绿色低碳产业活动提供权威参考。</t>
        </is>
      </c>
      <c r="K13" s="305" t="inlineStr">
        <is>
          <t>产业发展；绿色经济；减缓气候变化</t>
        </is>
      </c>
      <c r="L13" s="305" t="inlineStr">
        <is>
          <t>直接</t>
        </is>
      </c>
      <c r="M13" s="305" t="inlineStr">
        <is>
          <t>供给侧</t>
        </is>
      </c>
      <c r="N13" s="305" t="inlineStr">
        <is>
          <t>中国</t>
        </is>
      </c>
      <c r="O13" s="305" t="inlineStr">
        <is>
          <t>国家</t>
        </is>
      </c>
      <c r="P13" s="305" t="inlineStr">
        <is>
          <t>N/A</t>
        </is>
      </c>
      <c r="Q13" s="305" t="inlineStr">
        <is>
          <t>14/02/2019</t>
        </is>
      </c>
      <c r="R13" s="305" t="inlineStr">
        <is>
          <t>14/02/2019</t>
        </is>
      </c>
      <c r="S13" s="305" t="inlineStr">
        <is>
          <t>N/A</t>
        </is>
      </c>
      <c r="T13" s="305" t="inlineStr">
        <is>
          <t>29/02/2024</t>
        </is>
      </c>
      <c r="U13" s="305" t="inlineStr">
        <is>
          <t>目录建设可追溯至2019年2月14日《绿色产业指导目录（2019年版）》（发改环资〔2019〕293号），由国家发展改革委、工业和信息化部、自然资源部、生态环境部、住房城乡建设部、人民银行、国家能源局等7部门联合印发，设节能环保、清洁生产、清洁能源、生态环境、基础设施绿色升级、绿色服务6大类。2024年2月修订更名为《绿色低碳转型产业指导目录（2024年版）》（发改环资〔2024〕165号，制发日期2024年2月2日），由国家发展改革委等10部门联合印发，调整为节能降碳产业、环境保护产业、资源循环利用产业、能源绿色低碳转型、生态保护修复和利用、基础设施绿色升级、绿色服务7大类（31类二级、246类三级），纳入低碳转型相关产业并新增温室气体控制等内容。</t>
        </is>
      </c>
      <c r="V13" s="305">
        <f>IF(R13="","生效",IF(R13="N/A","生效",IF(TODAY()&lt;DATE(VALUE(RIGHT(R13,4)),VALUE(MID(R13,4,2)),VALUE(LEFT(R13,2))),"计划实施",IF(S13="","生效",IF(S13="N/A","生效",IF(TODAY()&lt;DATE(VALUE(RIGHT(S13,4)),VALUE(MID(S13,4,2)),VALUE(LEFT(S13,2))),"生效","已终止"))))))</f>
        <v/>
      </c>
      <c r="W13" s="305" t="inlineStr">
        <is>
          <t>国家发展改革委、工业和信息化部、自然资源部、生态环境部、住房城乡建设部、交通运输部、中国人民银行、金融监管总局、中国证监会、国家能源局（2024年版）；国家发展改革委等7部门（2019年版）</t>
        </is>
      </c>
      <c r="X13" s="305" t="inlineStr">
        <is>
          <t>绿色低碳产业活动（产业分类标准）</t>
        </is>
      </c>
      <c r="Y13" s="305" t="inlineStr">
        <is>
          <t>N/A</t>
        </is>
      </c>
      <c r="Z13" s="305" t="inlineStr">
        <is>
          <t>本工具为产业指导目录，界定对象为节能降碳、环境保护、资源循环利用、绿色能源、生态保护修复、绿色基础设施、绿色服务等领域的绿色低碳产业活动分类，不直接监管实体排放资产。</t>
        </is>
      </c>
      <c r="AA13" s="305" t="inlineStr">
        <is>
          <t>N/A</t>
        </is>
      </c>
      <c r="AB13" s="305" t="inlineStr">
        <is>
          <t>N/A</t>
        </is>
      </c>
      <c r="AC13" s="305" t="inlineStr">
        <is>
          <t>企业</t>
        </is>
      </c>
      <c r="AD13" s="305" t="inlineStr">
        <is>
          <t>各领域从事绿色低碳产业活动的企业及相关市场主体，以及依据目录制定配套政策的各部门和地方。市场主体可自主参考目录识别绿色低碳产业活动，目录本身为指导性质，不设强制性义务。</t>
        </is>
      </c>
      <c r="AE13" s="305" t="inlineStr">
        <is>
          <t>生产</t>
        </is>
      </c>
      <c r="AF13" s="305" t="inlineStr">
        <is>
          <t>目录界定和覆盖的对象为各领域绿色低碳产业的生产活动，涵盖节能降碳、环境保护、资源循环利用、能源绿色低碳转型、生态保护修复和利用、基础设施绿色升级、绿色服务等领域中符合条件的产业生产、制造和服务提供活动。目录对这些绿色低碳产业活动明确内涵、界定条件和适用的法规政策标准，引导相关生产活动向绿色低碳方向转型。</t>
        </is>
      </c>
      <c r="AG13" s="305" t="inlineStr">
        <is>
          <t>N/A</t>
        </is>
      </c>
      <c r="AH13" s="305" t="inlineStr">
        <is>
          <t>N/A</t>
        </is>
      </c>
      <c r="AI13" s="305" t="inlineStr">
        <is>
          <t>N/A</t>
        </is>
      </c>
      <c r="AJ13" s="305" t="inlineStr">
        <is>
          <t>1）目录按产业类别分级分类列出绿色低碳产业活动，对各类活动明确内涵、界定条件和适用的法规政策标准；2）各地方、各部门以目录为基础出台投资、价格、金融、税收等配套支持政策，并逐步制定细化目录或子目录；3）目录为指导性和自愿性质，不设强制性合规义务和处罚；4）目录适时修订更新，并做好与既有绿色产业支持政策的衔接。</t>
        </is>
      </c>
      <c r="AK13" s="305" t="inlineStr">
        <is>
          <t>N/A</t>
        </is>
      </c>
      <c r="AL13" s="305" t="inlineStr">
        <is>
          <t>N/A</t>
        </is>
      </c>
      <c r="AM13" s="305" t="inlineStr">
        <is>
          <t>作为绿色金融、绿色投资、绿色财税等政策的产业界定基础：绿色金融支持项目目录等即以本目录为编制基础之一。与绿色技术推广目录、产业结构调整指导目录等形成协同，共同引导产业绿色低碳转型。</t>
        </is>
      </c>
      <c r="AN13" s="305" t="inlineStr">
        <is>
          <t>国家发展改革委（环境和资源综合利用司）会同相关部门负责组织目录的研究编制、修订和发布。</t>
        </is>
      </c>
      <c r="AO13" s="305" t="inlineStr">
        <is>
          <t>国家发展改革委等部门通过通知和门户网站公开发布目录（政府公开发布）。</t>
        </is>
      </c>
      <c r="AP13" s="305" t="inlineStr">
        <is>
          <t>不定期修订更新（2019年版、2024年版）。</t>
        </is>
      </c>
      <c r="AQ13" s="305" t="inlineStr">
        <is>
          <t>是（公开）。目录通过主管部门通知和门户网站向社会全文公开。</t>
        </is>
      </c>
      <c r="AR13" s="305" t="inlineStr">
        <is>
          <t>N/A</t>
        </is>
      </c>
      <c r="AS13" s="305" t="inlineStr">
        <is>
          <t>无合规监测</t>
        </is>
      </c>
      <c r="AT13" s="305" t="inlineStr">
        <is>
          <t>无合规执行</t>
        </is>
      </c>
      <c r="AU13" s="305" t="inlineStr">
        <is>
          <t>其他激励或支持</t>
        </is>
      </c>
      <c r="AV13" s="305" t="inlineStr">
        <is>
          <t>国家发展改革委等部门发布目录及解释说明；组织绿色产业专家委员会提供专业意见；指导各地方、各部门和市场主体依据目录识别和支持绿色低碳产业活动。</t>
        </is>
      </c>
      <c r="AW13" s="305" t="inlineStr">
        <is>
          <t>N/A（本工具为产业指导目录，通过统一绿色产业标准并引导资源投向绿色低碳产业间接支持减排，无直接可量化的温室气体排放覆盖量）</t>
        </is>
      </c>
      <c r="AX13" s="305" t="inlineStr">
        <is>
          <t>N/A（本工具为间接产业指导工具，无直接的温室气体排放覆盖占比）</t>
        </is>
      </c>
      <c r="AY13" s="305" t="inlineStr">
        <is>
          <t>M72</t>
        </is>
      </c>
      <c r="AZ13" s="305" t="inlineStr">
        <is>
          <t>CO2; CH4; N2O</t>
        </is>
      </c>
      <c r="BA13" s="305" t="inlineStr">
        <is>
          <t>正向</t>
        </is>
      </c>
      <c r="BB13" s="305" t="inlineStr">
        <is>
          <t>产业发展；技术创新；污染防治；资源节约；循环经济</t>
        </is>
      </c>
      <c r="BC13" s="305" t="inlineStr">
        <is>
          <t>关于印发《绿色低碳转型产业指导目录（2024年版）》的通知（发改环资〔2024〕165号）</t>
        </is>
      </c>
      <c r="BD13" s="305" t="inlineStr">
        <is>
          <t>https://zfxxgk.ndrc.gov.cn/web/iteminfo.jsp?id=20340</t>
        </is>
      </c>
      <c r="BE13" s="305" t="inlineStr">
        <is>
          <t>N/A</t>
        </is>
      </c>
      <c r="BF13" s="305" t="inlineStr"/>
      <c r="BG13" s="305" t="inlineStr"/>
    </row>
    <row r="14">
      <c r="A14" s="305" t="inlineStr">
        <is>
          <t>CHNCBAPACI01S000</t>
        </is>
      </c>
      <c r="B14" s="305" t="inlineStr">
        <is>
          <t>工具</t>
        </is>
      </c>
      <c r="C14" s="305" t="inlineStr">
        <is>
          <t>能力建设与公众意识</t>
        </is>
      </c>
      <c r="D14" s="305" t="inlineStr">
        <is>
          <t>公众宣传教育活动</t>
        </is>
      </c>
      <c r="E14" s="305" t="inlineStr">
        <is>
          <t>废弃物</t>
        </is>
      </c>
      <c r="F14" s="305" t="inlineStr">
        <is>
          <t>N/A</t>
        </is>
      </c>
      <c r="G14" s="305" t="inlineStr">
        <is>
          <t>全国城市生活垃圾分类宣传周</t>
        </is>
      </c>
      <c r="H14" s="305" t="inlineStr">
        <is>
          <t>National Urban Waste Sorting Awareness Week</t>
        </is>
      </c>
      <c r="I14" s="305" t="inlineStr">
        <is>
          <t>N/A</t>
        </is>
      </c>
      <c r="J14" s="305" t="inlineStr">
        <is>
          <t>全国城市生活垃圾分类宣传周由住房和城乡建设部、教育部、国家机关事务管理局、中华全国总工会、共青团中央五部门联合设立，自2023年起每年5月第四周举办，是全国性公众宣传教育活动，旨在提升全社会对生活垃圾分类的认知度和参与度，推动垃圾分类从“新时尚”变为“好习惯”。宣传周活动内容包括：传达中央关于垃圾分类的部署要求；宣贯垃圾分类相关制度政策标准；宣介阶段性工作成果和典型城市经验；推广各地垃圾分类实践中的可行做法；普及生活垃圾分类知识和方法。宣传周采用“线上+线下”相结合方式，通过媒体报道、公益广告、主题活动、志愿服务、知识竞赛等多种形式开展。宣传周设立以来，每年确定一个主题，如2023年“让垃圾分类成为新时尚”、2024年“践行新时尚 分类志愿行”、2025年“分类齐参与 低碳新时尚”。各地方住房城乡建设（环卫）主管部门会同相关部门制定本地区实施方案并组织实施。</t>
        </is>
      </c>
      <c r="K14" s="305" t="inlineStr">
        <is>
          <t>公众意识；绿色消费</t>
        </is>
      </c>
      <c r="L14" s="305" t="inlineStr">
        <is>
          <t>直接</t>
        </is>
      </c>
      <c r="M14" s="305" t="inlineStr">
        <is>
          <t>需求侧</t>
        </is>
      </c>
      <c r="N14" s="305" t="inlineStr">
        <is>
          <t>中国</t>
        </is>
      </c>
      <c r="O14" s="305" t="inlineStr">
        <is>
          <t>国家</t>
        </is>
      </c>
      <c r="P14" s="305" t="inlineStr">
        <is>
          <t>N/A</t>
        </is>
      </c>
      <c r="Q14" s="305" t="inlineStr">
        <is>
          <t>18/05/2023</t>
        </is>
      </c>
      <c r="R14" s="305" t="inlineStr">
        <is>
          <t>18/05/2023</t>
        </is>
      </c>
      <c r="S14" s="305" t="inlineStr">
        <is>
          <t>N/A</t>
        </is>
      </c>
      <c r="T14" s="305" t="inlineStr">
        <is>
          <t>N/A</t>
        </is>
      </c>
      <c r="U14" s="305" t="inlineStr">
        <is>
          <t>N/A</t>
        </is>
      </c>
      <c r="V14" s="305">
        <f>IF(R14="","生效",IF(R14="N/A","生效",IF(TODAY()&lt;DATE(VALUE(RIGHT(R14,4)),VALUE(MID(R14,4,2)),VALUE(LEFT(R14,2))),"计划实施",IF(S14="","生效",IF(S14="N/A","生效",IF(TODAY()&lt;DATE(VALUE(RIGHT(S14,4)),VALUE(MID(S14,4,2)),VALUE(LEFT(S14,2))),"生效","已终止"))))))</f>
        <v/>
      </c>
      <c r="W14" s="305" t="inlineStr">
        <is>
          <t>住房和城乡建设部；教育部；国家机关事务管理局；中华全国总工会；共青团中央</t>
        </is>
      </c>
      <c r="X14" s="305" t="inlineStr">
        <is>
          <t>公众意识/知识（宣传教育）</t>
        </is>
      </c>
      <c r="Y14" s="305" t="inlineStr">
        <is>
          <t>N/A</t>
        </is>
      </c>
      <c r="Z14" s="305" t="inlineStr">
        <is>
          <t>本工具为公众宣传教育活动，界定和覆盖的对象为生活垃圾分类相关的公众意识和行为，不直接监管实体排放资产。宣传周通过知识普及、行为倡导等非强制性手段引导公众提高垃圾分类意识、参与垃圾分类实践。</t>
        </is>
      </c>
      <c r="AA14" s="305" t="inlineStr">
        <is>
          <t>N/A</t>
        </is>
      </c>
      <c r="AB14" s="305" t="inlineStr">
        <is>
          <t>N/A</t>
        </is>
      </c>
      <c r="AC14" s="305" t="inlineStr">
        <is>
          <t>社会公众；企业；公共机构</t>
        </is>
      </c>
      <c r="AD14" s="305" t="inlineStr">
        <is>
          <t>城市居民和家庭（生活垃圾分类投放主体）；机关、企事业单位、学校、社会团体等（分类投放和分类管理责任人）；环卫服务企业和从业人员（分类收集、运输和处理主体，但不设强制性要求）。参与者为自愿性质，通过宣传教育引导行为改变，不设强制性合规义务和处罚。</t>
        </is>
      </c>
      <c r="AE14" s="305" t="inlineStr">
        <is>
          <t>收集或分类（消费后）</t>
        </is>
      </c>
      <c r="AF14" s="305" t="inlineStr">
        <is>
          <t>宣传周覆盖的宣传教育对象为城市生活垃圾从产生、分类投放到收集转运的全过程行为，重点引导居民在源头进行生活垃圾分类（可回收物、有害垃圾、厨余垃圾、其他垃圾），帮助公众掌握分类知识和技能，养成分类投放习惯。宣传周本身为信息传播和公众教育活动，不直接监管排放活动。</t>
        </is>
      </c>
      <c r="AG14" s="305" t="inlineStr">
        <is>
          <t>N/A</t>
        </is>
      </c>
      <c r="AH14" s="305" t="inlineStr">
        <is>
          <t>N/A</t>
        </is>
      </c>
      <c r="AI14" s="305" t="inlineStr">
        <is>
          <t>N/A</t>
        </is>
      </c>
      <c r="AJ14" s="305" t="inlineStr">
        <is>
          <t>1）每年5月第四周在全国范围内组织开展城市生活垃圾分类宣传周活动；2）围绕制度政策宣贯、工作成果展示、典型经验推广、分类知识普及等内容开展宣传活动；3）采用“线上+线下”相结合方式，通过多种媒体渠道和活动形式覆盖社会公众；4）各地方制定实施方案并组织实施，活动结束后报送总结；5）活动为宣传教育性质，不设强制性合规义务和处罚。</t>
        </is>
      </c>
      <c r="AK14" s="305" t="inlineStr">
        <is>
          <t>N/A</t>
        </is>
      </c>
      <c r="AL14" s="305" t="inlineStr">
        <is>
          <t>N/A</t>
        </is>
      </c>
      <c r="AM14" s="305" t="inlineStr">
        <is>
          <t>与《固体废物污染环境防治法》和城市生活垃圾分类管理相关法规制度衔接，为分类制度落地执行提供公众认知基础和社会氛围支撑；与生活垃圾分类示范城市创建、垃圾分类考核评估等工作协同推进。</t>
        </is>
      </c>
      <c r="AN14" s="305" t="inlineStr">
        <is>
          <t>住房和城乡建设部（城市建设司）会同教育部、国管局、全国总工会、共青团中央联合制发年度活动通知。</t>
        </is>
      </c>
      <c r="AO14" s="305" t="inlineStr">
        <is>
          <t>住房和城乡建设部等五部门通过通知和门户网站公开发布活动方案（政府公开发布）；宣传内容通过传统媒体、新媒体、社区宣传栏、志愿服务等渠道向公众传播。</t>
        </is>
      </c>
      <c r="AP14" s="305" t="inlineStr">
        <is>
          <t>每年一次（每年5月第四周），每年印发活动通知。</t>
        </is>
      </c>
      <c r="AQ14" s="305" t="inlineStr">
        <is>
          <t>是（公开）。宣传周活动通知和活动内容通过政府网站和各类媒体向社会公开。</t>
        </is>
      </c>
      <c r="AR14" s="305" t="inlineStr">
        <is>
          <t>N/A</t>
        </is>
      </c>
      <c r="AS14" s="305" t="inlineStr">
        <is>
          <t>无合规监测</t>
        </is>
      </c>
      <c r="AT14" s="305" t="inlineStr">
        <is>
          <t>无合规执行</t>
        </is>
      </c>
      <c r="AU14" s="305" t="inlineStr">
        <is>
          <t>其他激励或支持</t>
        </is>
      </c>
      <c r="AV14" s="305" t="inlineStr">
        <is>
          <t>住房和城乡建设部等部门制作垃圾分类宣传资料并组织分发；通过媒体报道、公益广告、主题活动、志愿服务和知识竞赛等多种形式向公众传播垃圾分类知识；组织垃圾分类科普教育基地和示范场所向公众开放；引导各地开展垃圾分类主题公园、体验馆等宣传教育设施建设。</t>
        </is>
      </c>
      <c r="AW14" s="305" t="inlineStr">
        <is>
          <t>N/A（本工具为公众宣传教育活动，通过提高垃圾分类意识和参与率间接减少垃圾填埋产生的甲烷排放，无直接可量化的排放覆盖量）</t>
        </is>
      </c>
      <c r="AX14" s="305" t="inlineStr">
        <is>
          <t>N/A（本工具为间接宣传教育工具，无直接的温室气体排放覆盖占比）</t>
        </is>
      </c>
      <c r="AY14" s="305" t="inlineStr">
        <is>
          <t>E38</t>
        </is>
      </c>
      <c r="AZ14" s="305" t="inlineStr">
        <is>
          <t>CO2; CH4</t>
        </is>
      </c>
      <c r="BA14" s="305" t="inlineStr">
        <is>
          <t>正向</t>
        </is>
      </c>
      <c r="BB14" s="305" t="inlineStr">
        <is>
          <t>资源节约；循环经济；污染防治；产业发展</t>
        </is>
      </c>
      <c r="BC14" s="305" t="inlineStr">
        <is>
          <t>住房和城乡建设部办公厅等五部门关于开展“全国城市生活垃圾分类宣传周”活动的通知</t>
        </is>
      </c>
      <c r="BD14" s="305" t="inlineStr">
        <is>
          <t>https://gbc.ggj.gov.cn/xwzx/ggjxw/202305/t20230522_42974.htm</t>
        </is>
      </c>
      <c r="BE14" s="305" t="inlineStr">
        <is>
          <t>N/A</t>
        </is>
      </c>
      <c r="BF14" s="305" t="inlineStr"/>
      <c r="BG14" s="305" t="inlineStr"/>
    </row>
    <row r="15">
      <c r="A15" s="305" t="inlineStr">
        <is>
          <t>CHNCBAPACI03S000</t>
        </is>
      </c>
      <c r="B15" s="305" t="inlineStr">
        <is>
          <t>工具</t>
        </is>
      </c>
      <c r="C15" s="305" t="inlineStr">
        <is>
          <t>能力建设与公众意识</t>
        </is>
      </c>
      <c r="D15" s="305" t="inlineStr">
        <is>
          <t>公众宣传教育活动</t>
        </is>
      </c>
      <c r="E15" s="305" t="inlineStr">
        <is>
          <t>跨部门</t>
        </is>
      </c>
      <c r="F15" s="305" t="inlineStr">
        <is>
          <t>N/A</t>
        </is>
      </c>
      <c r="G15" s="305" t="inlineStr">
        <is>
          <t>全国节能宣传周</t>
        </is>
      </c>
      <c r="H15" s="305" t="inlineStr">
        <is>
          <t>National Energy Conservation Awareness Week</t>
        </is>
      </c>
      <c r="I15" s="305" t="inlineStr">
        <is>
          <t>N/A</t>
        </is>
      </c>
      <c r="J15" s="305" t="inlineStr">
        <is>
          <t>全国节能宣传周是在1990年国务院第六次节能办公会议（国阅[1990]129号）决定设立的基础上，自1991年起每年举办的全国性节能主题宣传教育活动，是中国设立最早、持续时间最长的全国性节能公益宣传活动。首届宣传周于1991年10月7日至12日举行，由原国家计委、广播电影电视部、共青团中央、能源部、全国总工会和中国科学技术协会联合发起。原安排每年10月至11月，2004年起调整为每年6月（应对夏季用电高峰）。2013年起，每年节能宣传周第三天定为“全国低碳日”。宣传周由国家发展改革委和生态环境部牵头，会同教育部、科技部、工业和信息化部等多部门联合印发年度活动通知（发改环资），各地方和部门按职责分工组织实施。宣传周围绕年度主题，宣传节能法律法规和标准规范，展示节能降碳技术和产品，推广先进节能经验和做法，普及节能知识和方法，通过“线上+线下”方式开展形式多样的宣传活动，覆盖工业、建筑、交通、公共机构等重点领域。活动结束后，各地各部门须将活动情况报送国家发展改革委和生态环境部。</t>
        </is>
      </c>
      <c r="K15" s="305" t="inlineStr">
        <is>
          <t>公众意识；节能</t>
        </is>
      </c>
      <c r="L15" s="305" t="inlineStr">
        <is>
          <t>直接</t>
        </is>
      </c>
      <c r="M15" s="305" t="inlineStr">
        <is>
          <t>需求侧</t>
        </is>
      </c>
      <c r="N15" s="305" t="inlineStr">
        <is>
          <t>中国</t>
        </is>
      </c>
      <c r="O15" s="305" t="inlineStr">
        <is>
          <t>国家</t>
        </is>
      </c>
      <c r="P15" s="305" t="inlineStr">
        <is>
          <t>N/A</t>
        </is>
      </c>
      <c r="Q15" s="305" t="inlineStr">
        <is>
          <t>07/10/1991</t>
        </is>
      </c>
      <c r="R15" s="305" t="inlineStr">
        <is>
          <t>07/10/1991</t>
        </is>
      </c>
      <c r="S15" s="305" t="inlineStr">
        <is>
          <t>N/A</t>
        </is>
      </c>
      <c r="T15" s="305" t="inlineStr">
        <is>
          <t>17/06/2013</t>
        </is>
      </c>
      <c r="U15" s="305" t="inlineStr">
        <is>
          <t>全国节能宣传周自1991年起每年举办，最初安排在每年10月至11月。2004年调整至每年6月以应对夏季用电高峰。2013年起增设全国低碳日（节能宣传周第三天）。活动由国务院节能办公会议决定设立，每年由国家发展改革委牵头联合多部门印发年度活动通知，年度主题和重点内容随节能工作形势调整。</t>
        </is>
      </c>
      <c r="V15" s="305">
        <f>IF(R15="","生效",IF(R15="N/A","生效",IF(TODAY()&lt;DATE(VALUE(RIGHT(R15,4)),VALUE(MID(R15,4,2)),VALUE(LEFT(R15,2))),"计划实施",IF(S15="","生效",IF(S15="N/A","生效",IF(TODAY()&lt;DATE(VALUE(RIGHT(S15,4)),VALUE(MID(S15,4,2)),VALUE(LEFT(S15,2))),"生效","已终止"))))))</f>
        <v/>
      </c>
      <c r="W15" s="305" t="inlineStr">
        <is>
          <t>国家发展和改革委员会；生态环境部；会同教育部、科技部、工业和信息化部、住房和城乡建设部、交通运输部、农业农村部、商务部、国务院国资委、市场监管总局、广电总局、国家机关事务管理局、全国总工会、共青团中央、全国妇联等多部门</t>
        </is>
      </c>
      <c r="X15" s="305" t="inlineStr">
        <is>
          <t>公众意识/知识（宣传教育）</t>
        </is>
      </c>
      <c r="Y15" s="305" t="inlineStr">
        <is>
          <t>N/A</t>
        </is>
      </c>
      <c r="Z15" s="305" t="inlineStr">
        <is>
          <t>本工具为公众宣传教育活动，界定和覆盖的对象为全社会节能意识和节能知识，不直接监管实体排放资产。宣传周通过节能知识普及、技术展示和经验推广等非强制性手段提高全社会节能意识，引导企业和公众采取节能行动。</t>
        </is>
      </c>
      <c r="AA15" s="305" t="inlineStr">
        <is>
          <t>N/A</t>
        </is>
      </c>
      <c r="AB15" s="305" t="inlineStr">
        <is>
          <t>N/A</t>
        </is>
      </c>
      <c r="AC15" s="305" t="inlineStr">
        <is>
          <t>社会公众；企业；公共机构</t>
        </is>
      </c>
      <c r="AD15" s="305" t="inlineStr">
        <is>
          <t>全社会各类用能主体，包括工业生产企业、建筑运营单位、交通运输企业、公共机构（政府机关、学校、医院等）以及居民家庭和个人。宣传周为面向全社会的宣传教育活动，各主体可自主参与，不设强制性合规义务和处罚。</t>
        </is>
      </c>
      <c r="AE15" s="305" t="inlineStr">
        <is>
          <t>消费</t>
        </is>
      </c>
      <c r="AF15" s="305" t="inlineStr">
        <is>
          <t>宣传周宣传教育覆盖全社会各领域的能源消费行为，包括工业生产用能、建筑运营用能（供暖、制冷、照明）、交通运输用能（车辆运行、出行方式选择）、公共机构用能和居民生活用能等。活动通过倡导节能行为和高效用能实践，引导全社会在能源消费活动中节约和提高能效。</t>
        </is>
      </c>
      <c r="AG15" s="305" t="inlineStr">
        <is>
          <t>N/A</t>
        </is>
      </c>
      <c r="AH15" s="305" t="inlineStr">
        <is>
          <t>N/A</t>
        </is>
      </c>
      <c r="AI15" s="305" t="inlineStr">
        <is>
          <t>N/A</t>
        </is>
      </c>
      <c r="AJ15" s="305" t="inlineStr">
        <is>
          <t>1）每年6月在全国范围内组织开展全国节能宣传周活动；2）国家发展改革委和生态环境部牵头制定年度活动方案，会同多部门联合印发通知；3）各地方和部门围绕年度主题，采取“线上+线下”方式开展形式多样的宣传活动；4）活动结束后各地各部门将总结报送国家发展改革委（环资司）和生态环境部（气候司）；5）活动为宣传教育性质，不设强制性合规义务和处罚。</t>
        </is>
      </c>
      <c r="AK15" s="305" t="inlineStr">
        <is>
          <t>N/A</t>
        </is>
      </c>
      <c r="AL15" s="305" t="inlineStr">
        <is>
          <t>N/A</t>
        </is>
      </c>
      <c r="AM15" s="305" t="inlineStr">
        <is>
          <t>与全国低碳日（每年节能宣传周第三天）同期联合举办，共享年度活动通知和组织体系；与节能产品惠民工程、能效标识制度、能效“领跑者”制度等节能政策和标准体系衔接，为其提供公众认知基础；与公共机构节能管理和工业节能监察形成宣传和监管配合。</t>
        </is>
      </c>
      <c r="AN15" s="305" t="inlineStr">
        <is>
          <t>国家发展改革委（资源节约和环境保护司）和生态环境部（应对气候变化司）联合牵头制定年度活动方案。</t>
        </is>
      </c>
      <c r="AO15" s="305" t="inlineStr">
        <is>
          <t>国家发展改革委等部门通过政府网站和通知公开发布年度活动方案（政府公开发布）；宣传教育内容通过传统媒体、新媒体、户外广告、社区宣传、现场活动等渠道向社会传播。</t>
        </is>
      </c>
      <c r="AP15" s="305" t="inlineStr">
        <is>
          <t>每年一次（每年6月），每年印发活动通知。</t>
        </is>
      </c>
      <c r="AQ15" s="305" t="inlineStr">
        <is>
          <t>是（公开）。节能宣传周活动通知和内容通过政府网站和各类媒体渠道向社会公开。</t>
        </is>
      </c>
      <c r="AR15" s="305" t="inlineStr">
        <is>
          <t>N/A</t>
        </is>
      </c>
      <c r="AS15" s="305" t="inlineStr">
        <is>
          <t>无合规监测</t>
        </is>
      </c>
      <c r="AT15" s="305" t="inlineStr">
        <is>
          <t>无合规执行</t>
        </is>
      </c>
      <c r="AU15" s="305" t="inlineStr">
        <is>
          <t>其他激励或支持</t>
        </is>
      </c>
      <c r="AV15" s="305" t="inlineStr">
        <is>
          <t>国家发展改革委等牵头部门制作节能宣传资料并组织媒体宣传；通过节能技术展示、产品推介、经验交流、知识竞赛和公益广告等形式向企业和公众传播节能知识和方法；组织节能服务机构开展节能诊断和咨询服务；开展节能先进典型和最佳实践的宣传推广；各地方结合实际情况组织地方特色活动。</t>
        </is>
      </c>
      <c r="AW15" s="305" t="inlineStr">
        <is>
          <t>N/A（本工具为公众宣传教育活动，通过提高全社会节能意识和能力间接减少化石能源消费碳排放，无直接可量化的排放覆盖量）</t>
        </is>
      </c>
      <c r="AX15" s="305" t="inlineStr">
        <is>
          <t>N/A（本工具为间接宣传教育工具，无直接的温室气体排放覆盖占比）</t>
        </is>
      </c>
      <c r="AY15" s="305" t="inlineStr">
        <is>
          <t>M72</t>
        </is>
      </c>
      <c r="AZ15" s="305" t="inlineStr">
        <is>
          <t>CO2; CH4; N2O</t>
        </is>
      </c>
      <c r="BA15" s="305" t="inlineStr">
        <is>
          <t>正向</t>
        </is>
      </c>
      <c r="BB15" s="305" t="inlineStr">
        <is>
          <t>节能；能源安全；产业发展；技术创新；污染防治</t>
        </is>
      </c>
      <c r="BC15" s="305" t="inlineStr">
        <is>
          <t>国家发展改革委 生态环境部关于开展2026年全国节能宣传周和全国低碳日活动的通知（发改环资〔2026〕664号）</t>
        </is>
      </c>
      <c r="BD15" s="305" t="inlineStr">
        <is>
          <t>https://www.ndrc.gov.cn/xwdt/tzgg/202605/t20260520_1405335.html</t>
        </is>
      </c>
      <c r="BE15" s="305" t="inlineStr">
        <is>
          <t>https://zfxxgk.ndrc.gov.cn/web/iteminfo.jsp?id=20632</t>
        </is>
      </c>
      <c r="BF15" s="305" t="inlineStr"/>
      <c r="BG15" s="305" t="inlineStr"/>
    </row>
    <row r="16">
      <c r="A16" s="305" t="inlineStr">
        <is>
          <t>CHNCBAPACI04S000</t>
        </is>
      </c>
      <c r="B16" s="305" t="inlineStr">
        <is>
          <t>工具</t>
        </is>
      </c>
      <c r="C16" s="305" t="inlineStr">
        <is>
          <t>能力建设与公众意识</t>
        </is>
      </c>
      <c r="D16" s="305" t="inlineStr">
        <is>
          <t>公众宣传教育活动</t>
        </is>
      </c>
      <c r="E16" s="305" t="inlineStr">
        <is>
          <t>跨部门</t>
        </is>
      </c>
      <c r="F16" s="305" t="inlineStr">
        <is>
          <t>N/A</t>
        </is>
      </c>
      <c r="G16" s="305" t="inlineStr">
        <is>
          <t>全国低碳日</t>
        </is>
      </c>
      <c r="H16" s="305" t="inlineStr">
        <is>
          <t>National Low-Carbon Day</t>
        </is>
      </c>
      <c r="I16" s="305" t="inlineStr">
        <is>
          <t>N/A</t>
        </is>
      </c>
      <c r="J16" s="305" t="inlineStr">
        <is>
          <t>全国低碳日由2012年9月19日国务院常务会议决定设立，自2013年起将每年全国节能宣传周的第三天定为全国低碳日，旨在普及气候变化知识，宣传低碳发展理念和政策，鼓励公众参与，推动落实控制温室气体排放任务。首个全国低碳日为2013年6月17日。全国低碳日由国家发展改革委和生态环境部牵头，会同多部门联合印发年度活动通知（与全国节能宣传周同文印发），各地方和部门按职责分工组织实施。全国低碳日每年设定一个活动主题，围绕应对气候变化、推动绿色低碳发展、普及碳排放双控和碳市场知识等内容，通过“线上+线下”方式开展形式多样的宣传活动，包括主题宣讲、媒体宣传、公众体验、低碳日现场活动等，倡导绿色低碳生产生活方式，动员全社会参与碳达峰碳中和行动。活动目的之一是配合全国碳排放权交易市场的宣传推广，提高企业和公众对碳市场、碳普惠、碳足迹等的认知和参与意识。</t>
        </is>
      </c>
      <c r="K16" s="305" t="inlineStr">
        <is>
          <t>公众意识；减缓气候变化</t>
        </is>
      </c>
      <c r="L16" s="305" t="inlineStr">
        <is>
          <t>直接</t>
        </is>
      </c>
      <c r="M16" s="305" t="inlineStr">
        <is>
          <t>需求侧</t>
        </is>
      </c>
      <c r="N16" s="305" t="inlineStr">
        <is>
          <t>中国</t>
        </is>
      </c>
      <c r="O16" s="305" t="inlineStr">
        <is>
          <t>国家</t>
        </is>
      </c>
      <c r="P16" s="305" t="inlineStr">
        <is>
          <t>N/A</t>
        </is>
      </c>
      <c r="Q16" s="305" t="inlineStr">
        <is>
          <t>19/09/2012</t>
        </is>
      </c>
      <c r="R16" s="305" t="inlineStr">
        <is>
          <t>17/06/2013</t>
        </is>
      </c>
      <c r="S16" s="305" t="inlineStr">
        <is>
          <t>N/A</t>
        </is>
      </c>
      <c r="T16" s="305" t="inlineStr">
        <is>
          <t>N/A</t>
        </is>
      </c>
      <c r="U16" s="305" t="inlineStr">
        <is>
          <t>N/A</t>
        </is>
      </c>
      <c r="V16" s="305">
        <f>IF(R16="","生效",IF(R16="N/A","生效",IF(TODAY()&lt;DATE(VALUE(RIGHT(R16,4)),VALUE(MID(R16,4,2)),VALUE(LEFT(R16,2))),"计划实施",IF(S16="","生效",IF(S16="N/A","生效",IF(TODAY()&lt;DATE(VALUE(RIGHT(S16,4)),VALUE(MID(S16,4,2)),VALUE(LEFT(S16,2))),"生效","已终止"))))))</f>
        <v/>
      </c>
      <c r="W16" s="305" t="inlineStr">
        <is>
          <t>国家发展和改革委员会；生态环境部；会同教育部、科技部、工业和信息化部、住房和城乡建设部、交通运输部等多部门</t>
        </is>
      </c>
      <c r="X16" s="305" t="inlineStr">
        <is>
          <t>公众意识/知识（宣传教育）</t>
        </is>
      </c>
      <c r="Y16" s="305" t="inlineStr">
        <is>
          <t>N/A</t>
        </is>
      </c>
      <c r="Z16" s="305" t="inlineStr">
        <is>
          <t>本工具为公众宣传教育活动，界定和覆盖的对象为全社会应对气候变化和低碳发展意识及知识，不直接监管实体排放资产。全国低碳日通过气候变化知识普及和低碳理念传播等非强制性手段提高全社会低碳意识，引导企业和公众采取低碳行动。</t>
        </is>
      </c>
      <c r="AA16" s="305" t="inlineStr">
        <is>
          <t>N/A</t>
        </is>
      </c>
      <c r="AB16" s="305" t="inlineStr">
        <is>
          <t>N/A</t>
        </is>
      </c>
      <c r="AC16" s="305" t="inlineStr">
        <is>
          <t>社会公众；企业；公共机构</t>
        </is>
      </c>
      <c r="AD16" s="305" t="inlineStr">
        <is>
          <t>全社会各类主体，包括工业企业、建筑运营单位、交通运输企业、公共机构以及居民家庭和个人。全国低碳日为面向全社会的宣传教育活动，各主体可自主参与，不设强制性合规义务和处罚。</t>
        </is>
      </c>
      <c r="AE16" s="305" t="inlineStr">
        <is>
          <t>消费</t>
        </is>
      </c>
      <c r="AF16" s="305" t="inlineStr">
        <is>
          <t>全国低碳日宣传教育覆盖全社会各领域的碳排放行为，重点引导公众在能源消费、交通出行、消费购物和日常生活等方面的低碳选择，包括节约用电用水用气、优先选择公共交通和绿色出行、减少一次性用品使用、践行光盘行动和低碳消费等。活动本身为宣传教育性质，不直接监管特定排放活动。</t>
        </is>
      </c>
      <c r="AG16" s="305" t="inlineStr">
        <is>
          <t>N/A</t>
        </is>
      </c>
      <c r="AH16" s="305" t="inlineStr">
        <is>
          <t>N/A</t>
        </is>
      </c>
      <c r="AI16" s="305" t="inlineStr">
        <is>
          <t>N/A</t>
        </is>
      </c>
      <c r="AJ16" s="305" t="inlineStr">
        <is>
          <t>1）每年全国节能宣传周的第三天定为全国低碳日，在全国范围内组织开展低碳主题宣传教育活动；2）国家发展改革委和生态环境部牵头制定年度活动方案，与全国节能宣传周同文印发通知（发改环资）；3）各地方和部门围绕年度主题，采取“线上+线下”方式开展形式多样的宣传活动；4）活动结束后各地各部门将总结报送国家发展改革委和生态环境部；5）活动为宣传教育性质，不设强制性合规义务和处罚。</t>
        </is>
      </c>
      <c r="AK16" s="305" t="inlineStr">
        <is>
          <t>N/A</t>
        </is>
      </c>
      <c r="AL16" s="305" t="inlineStr">
        <is>
          <t>N/A</t>
        </is>
      </c>
      <c r="AM16" s="305" t="inlineStr">
        <is>
          <t>与全国节能宣传周同期联合举办，共享年度活动通知和组织体系；与全国碳市场（ETS）和碳普惠机制衔接，为碳市场运行提供公众认知基础和社会氛围支撑；与全国生态日等生态文明宣传教育矩阵协同。</t>
        </is>
      </c>
      <c r="AN16" s="305" t="inlineStr">
        <is>
          <t>国家发展改革委（资源节约和环境保护司）和生态环境部（应对气候变化司）联合牵头制定年度活动方案。</t>
        </is>
      </c>
      <c r="AO16" s="305" t="inlineStr">
        <is>
          <t>国家发展改革委等部门通过政府网站和通知公开发布年度活动方案（政府公开发布）；宣传教育内容通过传统媒体、新媒体、社区宣传、现场活动等渠道向社会传播。</t>
        </is>
      </c>
      <c r="AP16" s="305" t="inlineStr">
        <is>
          <t>每年一次（每年节能宣传周第三天，约6月中旬），每年印发活动通知。</t>
        </is>
      </c>
      <c r="AQ16" s="305" t="inlineStr">
        <is>
          <t>是（公开）。全国低碳日活动通知和内容通过政府网站和各类媒体渠道向社会公开。</t>
        </is>
      </c>
      <c r="AR16" s="305" t="inlineStr">
        <is>
          <t>N/A</t>
        </is>
      </c>
      <c r="AS16" s="305" t="inlineStr">
        <is>
          <t>无合规监测</t>
        </is>
      </c>
      <c r="AT16" s="305" t="inlineStr">
        <is>
          <t>无合规执行</t>
        </is>
      </c>
      <c r="AU16" s="305" t="inlineStr">
        <is>
          <t>其他激励或支持</t>
        </is>
      </c>
      <c r="AV16" s="305" t="inlineStr">
        <is>
          <t>国家发展改革委和生态环境部等牵头部门组织全国低碳日主场活动；制作和发布气候变化与低碳发展科普宣传资料；通过媒体专题报道、公益广告、知识竞赛和公众体验活动等形式传播气候变化知识和低碳理念；引导地方开展低碳社区、低碳校园、低碳出行等主题实践活动；围绕全国碳市场、碳普惠、碳足迹等开展政策解读和公众宣传。</t>
        </is>
      </c>
      <c r="AW16" s="305" t="inlineStr">
        <is>
          <t>N/A（本工具为公众宣传教育活动，通过提高全社会应对气候变化意识和低碳行动参与度间接减少温室气体排放，无直接可量化的排放覆盖量）</t>
        </is>
      </c>
      <c r="AX16" s="305" t="inlineStr">
        <is>
          <t>N/A（本工具为间接宣传教育工具，无直接的温室气体排放覆盖占比）</t>
        </is>
      </c>
      <c r="AY16" s="305" t="inlineStr">
        <is>
          <t>M72</t>
        </is>
      </c>
      <c r="AZ16" s="305" t="inlineStr">
        <is>
          <t>CO2; CH4; N2O</t>
        </is>
      </c>
      <c r="BA16" s="305" t="inlineStr">
        <is>
          <t>正向</t>
        </is>
      </c>
      <c r="BB16" s="305" t="inlineStr">
        <is>
          <t>节能；产业发展；技术创新；污染防治；公众健康</t>
        </is>
      </c>
      <c r="BC16" s="305" t="inlineStr">
        <is>
          <t>国家发展改革委 生态环境部关于开展2026年全国节能宣传周和全国低碳日活动的通知（发改环资〔2026〕664号）</t>
        </is>
      </c>
      <c r="BD16" s="305" t="inlineStr">
        <is>
          <t>https://www.ndrc.gov.cn/xwdt/tzgg/202605/t20260520_1405335.html</t>
        </is>
      </c>
      <c r="BE16" s="305" t="inlineStr">
        <is>
          <t>https://www.gov.cn/zwgk/2013-05/07/content_2397275.htm</t>
        </is>
      </c>
      <c r="BF16" s="305" t="inlineStr"/>
      <c r="BG16" s="305" t="inlineStr"/>
    </row>
    <row r="17">
      <c r="A17" s="305" t="inlineStr">
        <is>
          <t>CHNCBAPACI05S000</t>
        </is>
      </c>
      <c r="B17" s="305" t="inlineStr">
        <is>
          <t>工具</t>
        </is>
      </c>
      <c r="C17" s="305" t="inlineStr">
        <is>
          <t>能力建设与公众意识</t>
        </is>
      </c>
      <c r="D17" s="305" t="inlineStr">
        <is>
          <t>公众宣传教育活动</t>
        </is>
      </c>
      <c r="E17" s="305" t="inlineStr">
        <is>
          <t>交通</t>
        </is>
      </c>
      <c r="F17" s="305" t="inlineStr">
        <is>
          <t>N/A</t>
        </is>
      </c>
      <c r="G17" s="305" t="inlineStr">
        <is>
          <t>绿色出行宣传月和公交出行宣传周</t>
        </is>
      </c>
      <c r="H17" s="305" t="inlineStr">
        <is>
          <t>Green Travel Awareness Month and Public Transit Awareness Week</t>
        </is>
      </c>
      <c r="I17" s="305" t="inlineStr">
        <is>
          <t>N/A</t>
        </is>
      </c>
      <c r="J17" s="305" t="inlineStr">
        <is>
          <t>绿色出行宣传月和公交出行宣传周是由交通运输部牵头，会同公安部、民政部、国家机关事务管理局、中华全国总工会、共青团中央、中国残疾人联合会等多部门联合组织的全国性绿色出行主题宣传教育活动。公交出行宣传周最早于2013年由交通运输部设立，定于每年9月16日至22日，以贯彻落实《国务院关于城市优先发展公共交通的指导意见》（国发〔2012〕64号）为政策基础。2018年起扩展为绿色出行宣传月（覆盖整个9月）和公交出行宣传周。活动围绕年度主题，以“优选公交 绿色出行”为核心理念，通过“线上+线下”方式开展多种形式的宣传和公众参与活动，主要包括：绿色出行公益宣传作品征集与展播（海报、微视频等）；绿色出行主题宣传（总结公交和慢行交通发展成就）；多样化公众参与和体验活动（碳积分、碳普惠、知识竞赛、乘车优惠等）；提升适老化无障碍出行服务；安全文明绿色出行活动；以及关心关爱公交司乘人员活动。活动结束后各地报送总结。</t>
        </is>
      </c>
      <c r="K17" s="305" t="inlineStr">
        <is>
          <t>公众意识；绿色消费</t>
        </is>
      </c>
      <c r="L17" s="305" t="inlineStr">
        <is>
          <t>直接</t>
        </is>
      </c>
      <c r="M17" s="305" t="inlineStr">
        <is>
          <t>需求侧</t>
        </is>
      </c>
      <c r="N17" s="305" t="inlineStr">
        <is>
          <t>中国</t>
        </is>
      </c>
      <c r="O17" s="305" t="inlineStr">
        <is>
          <t>国家</t>
        </is>
      </c>
      <c r="P17" s="305" t="inlineStr">
        <is>
          <t>N/A</t>
        </is>
      </c>
      <c r="Q17" s="305" t="inlineStr">
        <is>
          <t>31/08/2013</t>
        </is>
      </c>
      <c r="R17" s="305" t="inlineStr">
        <is>
          <t>16/09/2013</t>
        </is>
      </c>
      <c r="S17" s="305" t="inlineStr">
        <is>
          <t>N/A</t>
        </is>
      </c>
      <c r="T17" s="305" t="inlineStr">
        <is>
          <t>01/09/2018</t>
        </is>
      </c>
      <c r="U17" s="305" t="inlineStr">
        <is>
          <t>公交出行宣传周于2013年由交通运输部设立（交运发〔2013〕XXX号），最初仅在9月16日至22日举行为期一周的宣传教育活动。2018年起扩展为绿色出行宣传月和公交出行宣传周，覆盖整个9月，由交通运输部、公安部、国管局、全国总工会等四部门联合部署。后续参与部门扩展至七部门。</t>
        </is>
      </c>
      <c r="V17" s="305">
        <f>IF(R17="","生效",IF(R17="N/A","生效",IF(TODAY()&lt;DATE(VALUE(RIGHT(R17,4)),VALUE(MID(R17,4,2)),VALUE(LEFT(R17,2))),"计划实施",IF(S17="","生效",IF(S17="N/A","生效",IF(TODAY()&lt;DATE(VALUE(RIGHT(S17,4)),VALUE(MID(S17,4,2)),VALUE(LEFT(S17,2))),"生效","已终止"))))))</f>
        <v/>
      </c>
      <c r="W17" s="305" t="inlineStr">
        <is>
          <t>交通运输部；公安部；民政部；国家机关事务管理局；中华全国总工会；共青团中央；中国残疾人联合会</t>
        </is>
      </c>
      <c r="X17" s="305" t="inlineStr">
        <is>
          <t>公众意识/知识（宣传教育）</t>
        </is>
      </c>
      <c r="Y17" s="305" t="inlineStr">
        <is>
          <t>N/A</t>
        </is>
      </c>
      <c r="Z17" s="305" t="inlineStr">
        <is>
          <t>本工具为公众宣传教育活动，界定和覆盖的对象为全社会绿色出行意识和公共交通使用行为，不直接监管实体排放资产。宣传月和宣传周通过公交优先理念传播、绿色出行倡导和公众体验活动等非强制性手段引导公众改变出行方式。</t>
        </is>
      </c>
      <c r="AA17" s="305" t="inlineStr">
        <is>
          <t>N/A</t>
        </is>
      </c>
      <c r="AB17" s="305" t="inlineStr">
        <is>
          <t>N/A</t>
        </is>
      </c>
      <c r="AC17" s="305" t="inlineStr">
        <is>
          <t>社会公众；企业；公共机构</t>
        </is>
      </c>
      <c r="AD17" s="305" t="inlineStr">
        <is>
          <t>城市居民和出行者（公共交通和绿色出行选择主体）；公共交通运营企业（公交、地铁等运营和宣传配合主体）；政府机关和公共机构（绿色出行示范带头主体）；互联网出行平台和共享交通企业。活动为面向全社会的宣传教育性质，各主体可自主参与，不设强制性合规义务和处罚。</t>
        </is>
      </c>
      <c r="AE17" s="305" t="inlineStr">
        <is>
          <t>消费</t>
        </is>
      </c>
      <c r="AF17" s="305" t="inlineStr">
        <is>
          <t>宣传月和宣传周宣传教育覆盖的主要行为领域为城市居民的日常出行交通消费行为，重点引导公众在通勤、购物、休闲等日常出行中优先选择公共交通（公交车、轨道交通）、骑行和步行等绿色出行方式，减少私家车依赖，降低交通出行碳排放。活动通过倡导和信息传播影响出行消费决策。</t>
        </is>
      </c>
      <c r="AG17" s="305" t="inlineStr">
        <is>
          <t>N/A</t>
        </is>
      </c>
      <c r="AH17" s="305" t="inlineStr">
        <is>
          <t>N/A</t>
        </is>
      </c>
      <c r="AI17" s="305" t="inlineStr">
        <is>
          <t>N/A</t>
        </is>
      </c>
      <c r="AJ17" s="305" t="inlineStr">
        <is>
          <t>1）每年9月为绿色出行宣传月，9月16日至22日为公交出行宣传周；2）交通运输部牵头会同多部门联合印发年度活动通知；3）围绕“优选公交 绿色出行”理念开展公益宣传、公众参与、适老化无障碍服务提升和关爱司乘人员等活动；4）活动结束后各地报送总结至交通运输部；5）活动为宣传教育性质，不设强制性合规义务和处罚。</t>
        </is>
      </c>
      <c r="AK17" s="305" t="inlineStr">
        <is>
          <t>N/A</t>
        </is>
      </c>
      <c r="AL17" s="305" t="inlineStr">
        <is>
          <t>N/A</t>
        </is>
      </c>
      <c r="AM17" s="305" t="inlineStr">
        <is>
          <t>以《国务院关于城市优先发展公共交通的指导意见》（国发〔2012〕64号）为政策基础；与公交都市创建、城市公共交通发展规划、新能源公交车推广应用等政策协同；与全国低碳日、全国节能宣传周等主题宣传教育活动共同构成绿色低碳出行宣传矩阵。</t>
        </is>
      </c>
      <c r="AN17" s="305" t="inlineStr">
        <is>
          <t>交通运输部（运输服务司）牵头会同公安部、民政部、国管局、全国总工会、共青团中央、中国残联联合制发年度活动通知。</t>
        </is>
      </c>
      <c r="AO17" s="305" t="inlineStr">
        <is>
          <t>交通运输部等部门通过通知和门户网站公开发布年度活动方案（政府公开发布）；宣传教育内容通过传统媒体、新媒体、公共交通车载媒体和站台广告、社区宣传等渠道传播。</t>
        </is>
      </c>
      <c r="AP17" s="305" t="inlineStr">
        <is>
          <t>每年一次（绿色出行宣传月为每年9月，公交出行宣传周为每年9月16日至22日）。</t>
        </is>
      </c>
      <c r="AQ17" s="305" t="inlineStr">
        <is>
          <t>是（公开）。绿色出行宣传月和公交出行宣传周活动通知和内容通过政府网站和各类媒体渠道向社会公开。</t>
        </is>
      </c>
      <c r="AR17" s="305" t="inlineStr">
        <is>
          <t>N/A</t>
        </is>
      </c>
      <c r="AS17" s="305" t="inlineStr">
        <is>
          <t>无合规监测</t>
        </is>
      </c>
      <c r="AT17" s="305" t="inlineStr">
        <is>
          <t>无合规执行</t>
        </is>
      </c>
      <c r="AU17" s="305" t="inlineStr">
        <is>
          <t>其他激励或支持</t>
        </is>
      </c>
      <c r="AV17" s="305" t="inlineStr">
        <is>
          <t>交通运输部等牵头部门制作绿色出行公益宣传海报和微视频并向社会征集和展播宣传作品；通过媒体宣传、乘车优惠体验、碳积分/碳普惠活动、知识竞赛等形式普及公交优先和绿色出行理念；组织提升适老化无障碍出行服务体验活动；开展安全文明绿色出行和关爱公交司乘人员活动；各地方结合当地实际组织公众参与活动。</t>
        </is>
      </c>
      <c r="AW17" s="305" t="inlineStr">
        <is>
          <t>N/A（本工具为公众宣传教育活动，通过引导公众选择公共交通和绿色出行方式间接减少交通碳排放，无直接可量化的排放覆盖量）</t>
        </is>
      </c>
      <c r="AX17" s="305" t="inlineStr">
        <is>
          <t>N/A（本工具为间接宣传教育工具，无直接的温室气体排放覆盖占比）</t>
        </is>
      </c>
      <c r="AY17" s="305" t="inlineStr">
        <is>
          <t>H49</t>
        </is>
      </c>
      <c r="AZ17" s="305" t="inlineStr">
        <is>
          <t>CO2; CH4; N2O</t>
        </is>
      </c>
      <c r="BA17" s="305" t="inlineStr">
        <is>
          <t>正向</t>
        </is>
      </c>
      <c r="BB17" s="305" t="inlineStr">
        <is>
          <t>节能；污染防治；公众健康；产业发展</t>
        </is>
      </c>
      <c r="BC17" s="305" t="inlineStr">
        <is>
          <t>交通运输部办公厅 公安部办公厅 民政部办公厅 国家机关事务管理局办公室 中华全国总工会办公厅 共青团中央办公厅 中国残疾人联合会办公厅关于组织开展2025年绿色出行宣传月和公交出行宣传周活动的通知</t>
        </is>
      </c>
      <c r="BD17" s="305" t="inlineStr">
        <is>
          <t>https://xxgk.mot.gov.cn/2020/jigou/ysfws/202508/t20250828_4175597.html</t>
        </is>
      </c>
      <c r="BE17" s="305" t="inlineStr">
        <is>
          <t>https://xxgk.mot.gov.cn/jigou/ysfws/202006/t20200623_3315967.html</t>
        </is>
      </c>
      <c r="BF17" s="305" t="inlineStr"/>
      <c r="BG17" s="305" t="inlineStr"/>
    </row>
    <row r="18">
      <c r="A18" s="305" t="inlineStr">
        <is>
          <t>CHNCBATGCI01S000</t>
        </is>
      </c>
      <c r="B18" s="305" t="inlineStr">
        <is>
          <t>工具</t>
        </is>
      </c>
      <c r="C18" s="305" t="inlineStr">
        <is>
          <t>能力建设与公众意识</t>
        </is>
      </c>
      <c r="D18" s="305" t="inlineStr">
        <is>
          <t>技术指南</t>
        </is>
      </c>
      <c r="E18" s="305" t="inlineStr">
        <is>
          <t>工业</t>
        </is>
      </c>
      <c r="F18" s="305" t="inlineStr">
        <is>
          <t>N/A</t>
        </is>
      </c>
      <c r="G18" s="305" t="inlineStr">
        <is>
          <t>工业企业和园区数字化能碳管理中心建设指南</t>
        </is>
      </c>
      <c r="H18" s="305" t="inlineStr">
        <is>
          <t>Digital Energy-Carbon Management Center Construction Guide for Industrial Enterprises and Parks</t>
        </is>
      </c>
      <c r="I18" s="305" t="inlineStr">
        <is>
          <t>N/A</t>
        </is>
      </c>
      <c r="J18" s="305" t="inlineStr">
        <is>
          <t>工业企业和园区数字化能碳管理中心建设指南由工业和信息化部印发，是面向工业企业和园区提供数字化能碳管理能力建设方法的信息类工具，旨在通过推广工业互联网、人工智能、物联网等数字技术在能碳管理领域的应用，引导企业和园区建设集成碳排放监测、能源消耗分析、节能优化调度等功能的数字化管理系统。指南明确了能碳管理中心的功能定位、技术体系架构（基础设施层、数据采集层、数据管理层、模型算法层、应用服务层、展示交互层六层架构），涵盖能耗在线监测、碳排放核算与溯源、能效对标分析、节能诊断与优化、碳资产管理、绿色用能分析等12项核心业务功能，并对两类实施主体（工业企业、工业园区）分别提出差异化建设要求。指南旨在支撑能耗双控向碳排放双控转变，推动工业领域碳达峰碳中和目标实现。</t>
        </is>
      </c>
      <c r="K18" s="305" t="inlineStr">
        <is>
          <t>技术创新；节能；减缓气候变化</t>
        </is>
      </c>
      <c r="L18" s="305" t="inlineStr">
        <is>
          <t>直接</t>
        </is>
      </c>
      <c r="M18" s="305" t="inlineStr">
        <is>
          <t>供给侧</t>
        </is>
      </c>
      <c r="N18" s="305" t="inlineStr">
        <is>
          <t>中国</t>
        </is>
      </c>
      <c r="O18" s="305" t="inlineStr">
        <is>
          <t>国家</t>
        </is>
      </c>
      <c r="P18" s="305" t="inlineStr">
        <is>
          <t>N/A</t>
        </is>
      </c>
      <c r="Q18" s="305" t="inlineStr">
        <is>
          <t>07/03/2025</t>
        </is>
      </c>
      <c r="R18" s="305" t="inlineStr">
        <is>
          <t>07/03/2025</t>
        </is>
      </c>
      <c r="S18" s="305" t="inlineStr">
        <is>
          <t>N/A</t>
        </is>
      </c>
      <c r="T18" s="305" t="inlineStr">
        <is>
          <t>N/A</t>
        </is>
      </c>
      <c r="U18" s="305" t="inlineStr">
        <is>
          <t>N/A</t>
        </is>
      </c>
      <c r="V18" s="305">
        <f>IF(R18="","生效",IF(R18="N/A","生效",IF(TODAY()&lt;DATE(VALUE(RIGHT(R18,4)),VALUE(MID(R18,4,2)),VALUE(LEFT(R18,2))),"计划实施",IF(S18="","生效",IF(S18="N/A","生效",IF(TODAY()&lt;DATE(VALUE(RIGHT(S18,4)),VALUE(MID(S18,4,2)),VALUE(LEFT(S18,2))),"生效","已终止"))))))</f>
        <v/>
      </c>
      <c r="W18" s="305" t="inlineStr">
        <is>
          <t>工业和信息化部（节能与综合利用司）</t>
        </is>
      </c>
      <c r="X18" s="305" t="inlineStr">
        <is>
          <t>数字化能碳管理中心（企业级和园区级）</t>
        </is>
      </c>
      <c r="Y18" s="305" t="inlineStr">
        <is>
          <t>N/A</t>
        </is>
      </c>
      <c r="Z18" s="305" t="inlineStr">
        <is>
          <t>本工具界定和覆盖的对象为工业企业和园区建设的数字化能碳管理中心系统，包括碳排放监测、能源消耗分析、节能优化调度、碳资产管理等数字化功能模块。系统通过采集生产设施和能源系统的运行数据，运用工业互联网、人工智能、物联网等技术实现能碳数据的实时监测、智能分析和优化决策。</t>
        </is>
      </c>
      <c r="AA18" s="305" t="inlineStr">
        <is>
          <t>N/A</t>
        </is>
      </c>
      <c r="AB18" s="305" t="inlineStr">
        <is>
          <t>N/A</t>
        </is>
      </c>
      <c r="AC18" s="305" t="inlineStr">
        <is>
          <t>企业</t>
        </is>
      </c>
      <c r="AD18" s="305" t="inlineStr">
        <is>
          <t>工业企业（特别是重点用能单位和碳排放单位）和工业园区运营管理机构。企业和园区可参照指南自愿建设或升级数字化能碳管理中心，指南为推荐性和指导性质，不设强制性合规义务。</t>
        </is>
      </c>
      <c r="AE18" s="305" t="inlineStr">
        <is>
          <t>生产</t>
        </is>
      </c>
      <c r="AF18" s="305" t="inlineStr">
        <is>
          <t>本指南引导和规范的受规制活动为工业企业生产经营过程中的能源消耗和温室气体排放的数字化监测、核算与管理活动。指南通过提供技术架构和功能规范，帮助企业和园区建立系统化的能碳数据采集、统计、分析、预警和优化能力，提高能碳管理精细化水平，支撑企业节能降碳决策和碳双控目标实现。</t>
        </is>
      </c>
      <c r="AG18" s="305" t="inlineStr">
        <is>
          <t>N/A</t>
        </is>
      </c>
      <c r="AH18" s="305" t="inlineStr">
        <is>
          <t>N/A</t>
        </is>
      </c>
      <c r="AI18" s="305" t="inlineStr">
        <is>
          <t>N/A</t>
        </is>
      </c>
      <c r="AJ18" s="305" t="inlineStr">
        <is>
          <t>1）数字化能碳管理中心建设应覆盖企业或园区主要能源消耗和碳排放环节；2）系统架构按六层架构设计，实现12项核心业务功能，满足能碳数据在线采集、实时监测、智能分析和优化决策需求；3）企业和园区可根据自身规模和需求选择适宜的建设和应用模式，指南为推荐性指导，不设强制性合规义务；4）做好与国家重点用能单位能耗在线监测系统、碳排放权交易市场信息平台等的衔接。</t>
        </is>
      </c>
      <c r="AK18" s="305" t="inlineStr">
        <is>
          <t>N/A</t>
        </is>
      </c>
      <c r="AL18" s="305" t="inlineStr">
        <is>
          <t>N/A</t>
        </is>
      </c>
      <c r="AM18" s="305" t="inlineStr">
        <is>
          <t>与碳排放权交易市场数据报送系统衔接：能碳管理中心可为碳排放报告和核查提供数据支撑。与重点用能单位能耗在线监测系统衔接：系统数据可作为能耗监测的组成部分。与工业节能诊断服务衔接：能碳管理中心可提供在线诊断数据支撑。</t>
        </is>
      </c>
      <c r="AN18" s="305" t="inlineStr">
        <is>
          <t>工业和信息化部（节能与综合利用司）负责指南的研究编制、发布和宣贯推广。</t>
        </is>
      </c>
      <c r="AO18" s="305" t="inlineStr">
        <is>
          <t>工业和信息化部通过通知和门户网站公开发布指南（政府公开发布）。</t>
        </is>
      </c>
      <c r="AP18" s="305" t="inlineStr">
        <is>
          <t>一次性发布（2025年版）。后续视需要修订更新。</t>
        </is>
      </c>
      <c r="AQ18" s="305" t="inlineStr">
        <is>
          <t>是（公开）。指南通过工业和信息化部门户网站向社会全文公开。</t>
        </is>
      </c>
      <c r="AR18" s="305" t="inlineStr">
        <is>
          <t>N/A</t>
        </is>
      </c>
      <c r="AS18" s="305" t="inlineStr">
        <is>
          <t>无合规监测</t>
        </is>
      </c>
      <c r="AT18" s="305" t="inlineStr">
        <is>
          <t>无合规执行</t>
        </is>
      </c>
      <c r="AU18" s="305" t="inlineStr">
        <is>
          <t>其他激励或支持</t>
        </is>
      </c>
      <c r="AV18" s="305" t="inlineStr">
        <is>
          <t>工业和信息化部组织指南的宣传解读和培训推广；指导地方工业和信息化主管部门结合本地实际组织开展指南应用和能力建设活动；鼓励行业协会和技术服务机构提供技术支持和解决方案。</t>
        </is>
      </c>
      <c r="AW18" s="305" t="inlineStr">
        <is>
          <t>N/A（本工具为技术指导性工具，通过引导企业和园区建设数字化能碳管理能力间接促进减排，无直接可量化的温室气体排放覆盖量）</t>
        </is>
      </c>
      <c r="AX18" s="305" t="inlineStr">
        <is>
          <t>N/A（本工具为间接技术指导工具，无直接的温室气体排放覆盖占比）</t>
        </is>
      </c>
      <c r="AY18" s="305" t="inlineStr">
        <is>
          <t>C10; C11; C12; C13; C14; C15; C16; C17; C18; C19; C20; C21; C22; C23; C24; C25; C26; C27; C28; C29; C30; C31; C32; C33</t>
        </is>
      </c>
      <c r="AZ18" s="305" t="inlineStr">
        <is>
          <t>CO2; CH4; N2O</t>
        </is>
      </c>
      <c r="BA18" s="305" t="inlineStr">
        <is>
          <t>正向</t>
        </is>
      </c>
      <c r="BB18" s="305" t="inlineStr">
        <is>
          <t>节能；技术创新；污染防治；产业发展</t>
        </is>
      </c>
      <c r="BC18" s="305" t="inlineStr">
        <is>
          <t>工业和信息化部办公厅关于印发《工业企业和园区数字化能碳管理中心建设指南》的通知（工信厅节〔2025〕13号）</t>
        </is>
      </c>
      <c r="BD18" s="305" t="inlineStr">
        <is>
          <t>https://www.miit.gov.cn/jgsj/jns/nyjy/art/2025/art_bd4ed4ce13314ce58ee3896579b27ba0.html</t>
        </is>
      </c>
      <c r="BE18" s="305" t="inlineStr">
        <is>
          <t>N/A</t>
        </is>
      </c>
      <c r="BF18" s="305" t="inlineStr"/>
      <c r="BG18" s="305" t="inlineStr"/>
    </row>
    <row r="19">
      <c r="A19" s="305" t="inlineStr">
        <is>
          <t>CHNCBATGCI02S000</t>
        </is>
      </c>
      <c r="B19" s="305" t="inlineStr">
        <is>
          <t>工具</t>
        </is>
      </c>
      <c r="C19" s="305" t="inlineStr">
        <is>
          <t>能力建设与公众意识</t>
        </is>
      </c>
      <c r="D19" s="305" t="inlineStr">
        <is>
          <t>技术指南</t>
        </is>
      </c>
      <c r="E19" s="305" t="inlineStr">
        <is>
          <t>工业</t>
        </is>
      </c>
      <c r="F19" s="305" t="inlineStr">
        <is>
          <t>炼油；乙烯；对二甲苯；现代煤化工；合成氨；电石；烧碱；纯碱；磷铵；黄磷；水泥；平板玻璃；建筑卫生陶瓷；钢铁；焦化；铁合金；有色金属冶炼</t>
        </is>
      </c>
      <c r="G19" s="305" t="inlineStr">
        <is>
          <t>高耗能行业重点领域节能降碳改造升级实施指南（2022年版）</t>
        </is>
      </c>
      <c r="H19" s="305" t="inlineStr">
        <is>
          <t>Implementation Guide for Energy-Saving and Carbon-Reduction Retrofit and Upgrade in Key Areas of Energy-Intensive Industries (2022 Edition)</t>
        </is>
      </c>
      <c r="I19" s="305" t="inlineStr">
        <is>
          <t>N/A</t>
        </is>
      </c>
      <c r="J19" s="305" t="inlineStr">
        <is>
          <t>高耗能行业重点领域节能降碳改造升级实施指南（2022年版）由国家发展改革委、工业和信息化部、生态环境部、国家能源局等四部门联合发布，是针对高耗能行业重点领域提供节能降碳技术路径和改造方向的信息类工具，旨在引导高耗能企业对标能效基准水平和标杆水平，推进节能降碳改造升级和落后产能退出。指南覆盖炼油、乙烯、对二甲苯、现代煤化工、合成氨、电石、烧碱、纯碱、磷铵、黄磷、水泥、平板玻璃、建筑卫生陶瓷、钢铁、焦化、铁合金、有色金属冶炼等17个重点用能行业领域，对各行业分别提出四个方向：（1）引导改造升级——对能效在基准水平以下的企业提出明确的改造升级技术路径和预期效果；（2）加强技术攻关——梳理行业前沿节能降碳技术并推动研发示范；（3）促进集聚发展——推动行业向规模化、集约化方向发展；（4）加快淘汰落后——对不能按期改造达标的落后产能依法依规淘汰退出。</t>
        </is>
      </c>
      <c r="K19" s="305" t="inlineStr">
        <is>
          <t>能源效率；节能；减缓气候变化；产业发展</t>
        </is>
      </c>
      <c r="L19" s="305" t="inlineStr">
        <is>
          <t>直接</t>
        </is>
      </c>
      <c r="M19" s="305" t="inlineStr">
        <is>
          <t>供给侧</t>
        </is>
      </c>
      <c r="N19" s="305" t="inlineStr">
        <is>
          <t>中国</t>
        </is>
      </c>
      <c r="O19" s="305" t="inlineStr">
        <is>
          <t>国家</t>
        </is>
      </c>
      <c r="P19" s="305" t="inlineStr">
        <is>
          <t>N/A</t>
        </is>
      </c>
      <c r="Q19" s="305" t="inlineStr">
        <is>
          <t>03/02/2022</t>
        </is>
      </c>
      <c r="R19" s="305" t="inlineStr">
        <is>
          <t>03/02/2022</t>
        </is>
      </c>
      <c r="S19" s="305" t="inlineStr">
        <is>
          <t>N/A</t>
        </is>
      </c>
      <c r="T19" s="305" t="inlineStr">
        <is>
          <t>N/A</t>
        </is>
      </c>
      <c r="U19" s="305" t="inlineStr">
        <is>
          <t>N/A</t>
        </is>
      </c>
      <c r="V19" s="305">
        <f>IF(R19="","生效",IF(R19="N/A","生效",IF(TODAY()&lt;DATE(VALUE(RIGHT(R19,4)),VALUE(MID(R19,4,2)),VALUE(LEFT(R19,2))),"计划实施",IF(S19="","生效",IF(S19="N/A","生效",IF(TODAY()&lt;DATE(VALUE(RIGHT(S19,4)),VALUE(MID(S19,4,2)),VALUE(LEFT(S19,2))),"生效","已终止"))))))</f>
        <v/>
      </c>
      <c r="W19" s="305" t="inlineStr">
        <is>
          <t>国家发展和改革委员会、工业和信息化部、生态环境部、国家能源局</t>
        </is>
      </c>
      <c r="X19" s="305" t="inlineStr">
        <is>
          <t>高耗能行业生产设施和能源系统</t>
        </is>
      </c>
      <c r="Y19" s="305" t="inlineStr">
        <is>
          <t>既有</t>
        </is>
      </c>
      <c r="Z19" s="305" t="inlineStr">
        <is>
          <t>本工具界定和覆盖的对象为17个高耗能行业重点领域现有的生产设施和能源系统，包括但不限于加热炉、反应器、窑炉、锅炉、电机系统、余热回收装置等主要用能和排放设备。指南为各类设施的节能降碳改造提供技术路径和方向参照。</t>
        </is>
      </c>
      <c r="AA19" s="305" t="inlineStr">
        <is>
          <t>N/A</t>
        </is>
      </c>
      <c r="AB19" s="305" t="inlineStr">
        <is>
          <t>N/A</t>
        </is>
      </c>
      <c r="AC19" s="305" t="inlineStr">
        <is>
          <t>企业</t>
        </is>
      </c>
      <c r="AD19" s="305" t="inlineStr">
        <is>
          <t>17个重点高耗能行业领域内的生产企业，特别是能效未达到行业基准水平的企业。企业可参照指南自愿制定节能降碳改造升级方案，指南为指导性质，不设强制性合规义务。</t>
        </is>
      </c>
      <c r="AE19" s="305" t="inlineStr">
        <is>
          <t>生产</t>
        </is>
      </c>
      <c r="AF19" s="305" t="inlineStr">
        <is>
          <t>本指南引导和规范的受规制活动为17个高耗能行业重点领域的生产经营活动中的用能和温室气体排放环节。指南通过提供各行业的具体技术路径和改造方向，帮助企业对标能效基准水平和标杆水平，指导和推动其开展节能降碳改造升级。四个方向中的引导改造升级和加快淘汰落后间接推动了生产活动的能效提升和低碳转型。</t>
        </is>
      </c>
      <c r="AG19" s="305" t="inlineStr">
        <is>
          <t>N/A</t>
        </is>
      </c>
      <c r="AH19" s="305" t="inlineStr">
        <is>
          <t>N/A</t>
        </is>
      </c>
      <c r="AI19" s="305" t="inlineStr">
        <is>
          <t>N/A</t>
        </is>
      </c>
      <c r="AJ19" s="305" t="inlineStr">
        <is>
          <t>1）各行业领域的节能降碳改造升级技术路径作为推荐性参考，企业结合实际选择适用技术和方案；2）指南对各行业提出引导改造升级、加强技术攻关、促进集聚发展、加快淘汰落后四个方向；3）指南为指导性质，不设强制性合规义务和处罚；4）推动能效在基准水平以下的企业加快改造升级，推动能效在标杆水平以上的企业示范引领。</t>
        </is>
      </c>
      <c r="AK19" s="305" t="inlineStr">
        <is>
          <t>N/A</t>
        </is>
      </c>
      <c r="AL19" s="305" t="inlineStr">
        <is>
          <t>N/A</t>
        </is>
      </c>
      <c r="AM19" s="305" t="inlineStr">
        <is>
          <t>与能效基准水平和标杆水平制度（发改产业〔2021〕1464号）联动：指南以该制度设定的能效指标为基准，提供改造技术路径。与产业结构调整指导目录联动：加快淘汰落后方向与淘汰类产业目录衔接。与差别电价等经济工具联动：能效水平与企业电价挂钩。</t>
        </is>
      </c>
      <c r="AN19" s="305" t="inlineStr">
        <is>
          <t>国家发展改革委（产业发展司）会同工业和信息化部、生态环境部、国家能源局负责指南的研究编制和发布。</t>
        </is>
      </c>
      <c r="AO19" s="305" t="inlineStr">
        <is>
          <t>四部门通过通知和门户网站公开发布指南（政府公开发布）。</t>
        </is>
      </c>
      <c r="AP19" s="305" t="inlineStr">
        <is>
          <t>一次性发布（2022年版）。后续视需要修订更新。</t>
        </is>
      </c>
      <c r="AQ19" s="305" t="inlineStr">
        <is>
          <t>是（公开）。指南通过国家发展改革委、工业和信息化部门户网站向社会全文公开。</t>
        </is>
      </c>
      <c r="AR19" s="305" t="inlineStr">
        <is>
          <t>N/A</t>
        </is>
      </c>
      <c r="AS19" s="305" t="inlineStr">
        <is>
          <t>无合规监测</t>
        </is>
      </c>
      <c r="AT19" s="305" t="inlineStr">
        <is>
          <t>无合规执行</t>
        </is>
      </c>
      <c r="AU19" s="305" t="inlineStr">
        <is>
          <t>其他激励或支持</t>
        </is>
      </c>
      <c r="AV19" s="305" t="inlineStr">
        <is>
          <t>四部门组织指南的宣传解读和宣贯推广；指导行业协会和专业机构提供技术咨询和节能诊断服务；鼓励地方结合本地实际出台配套支持政策推动指南技术路径落地应用。</t>
        </is>
      </c>
      <c r="AW19" s="305" t="inlineStr">
        <is>
          <t>N/A（本工具为技术指导性工具，通过引导高耗能企业对标能效基准水平并实施节能降碳改造间接促进减排，无直接可量化的温室气体排放覆盖量）</t>
        </is>
      </c>
      <c r="AX19" s="305" t="inlineStr">
        <is>
          <t>N/A（本工具为间接技术指导工具，无直接的温室气体排放覆盖占比）</t>
        </is>
      </c>
      <c r="AY19" s="305" t="inlineStr">
        <is>
          <t>C19; C20; C23; C24</t>
        </is>
      </c>
      <c r="AZ19" s="305" t="inlineStr">
        <is>
          <t>CO2; CH4; N2O</t>
        </is>
      </c>
      <c r="BA19" s="305" t="inlineStr">
        <is>
          <t>正向</t>
        </is>
      </c>
      <c r="BB19" s="305" t="inlineStr">
        <is>
          <t>节能；污染防治；产业发展</t>
        </is>
      </c>
      <c r="BC19" s="305" t="inlineStr">
        <is>
          <t>四部门关于发布《高耗能行业重点领域节能降碳改造升级实施指南（2022年版）》的通知（发改产业〔2022〕200号）</t>
        </is>
      </c>
      <c r="BD19" s="305" t="inlineStr">
        <is>
          <t>https://www.ndrc.gov.cn/xwdt/tzgg/202202/t20220211_1315447_ext.html</t>
        </is>
      </c>
      <c r="BE19" s="305" t="inlineStr">
        <is>
          <t>https://www.miit.gov.cn/jgsj/jns/nyjy/art/2022/art_17b6f40586b84957b3503c78ce8584ac.html</t>
        </is>
      </c>
      <c r="BF19" s="305" t="inlineStr"/>
      <c r="BG19" s="305" t="inlineStr"/>
    </row>
    <row r="20">
      <c r="A20" s="305" t="inlineStr">
        <is>
          <t>CHNCBATGCI03S000</t>
        </is>
      </c>
      <c r="B20" s="305" t="inlineStr">
        <is>
          <t>工具</t>
        </is>
      </c>
      <c r="C20" s="305" t="inlineStr">
        <is>
          <t>能力建设与公众意识</t>
        </is>
      </c>
      <c r="D20" s="305" t="inlineStr">
        <is>
          <t>技术指南</t>
        </is>
      </c>
      <c r="E20" s="305" t="inlineStr">
        <is>
          <t>工业</t>
        </is>
      </c>
      <c r="F20" s="305" t="inlineStr">
        <is>
          <t>N/A</t>
        </is>
      </c>
      <c r="G20" s="305" t="inlineStr">
        <is>
          <t>工业绿色微电网建设与应用指南</t>
        </is>
      </c>
      <c r="H20" s="305" t="inlineStr">
        <is>
          <t>Industrial Green Microgrid Construction and Application Guide</t>
        </is>
      </c>
      <c r="I20" s="305" t="inlineStr">
        <is>
          <t>N/A</t>
        </is>
      </c>
      <c r="J20" s="305" t="inlineStr">
        <is>
          <t>工业绿色微电网建设与应用指南由工业和信息化部、国家发展改革委、国务院国资委、市场监管总局、国家能源局等五部门联合发布，是面向工业领域提供绿色微电网建设和应用技术方法的信息类工具，旨在引导工业园区和企业建设以可再生能源利用、工业余热余压余能回收、绿氢耦合、新型储能、柔性互联、数字化能碳管理为核心技术特征的绿色微电网系统。指南面向工业企业、工业园区、产业集聚区等四类应用场景，提出微电网系统规划设计、设备选型、建设实施、运行管理、并网互动等全流程技术要求，涵盖分布式可再生能源发电、余热余压回收发电、工业低温余热利用、新型储能配置、智能微电网控制、多能互补协调优化等方面。规划期为2026—2030年，目标到2028年分类建成具有代表性的工业绿色微电网示范标杆，到2030年实现工业绿色微电网规模化推广。</t>
        </is>
      </c>
      <c r="K20" s="305" t="inlineStr">
        <is>
          <t>可再生能源发展；能源效率；减缓气候变化</t>
        </is>
      </c>
      <c r="L20" s="305" t="inlineStr">
        <is>
          <t>直接</t>
        </is>
      </c>
      <c r="M20" s="305" t="inlineStr">
        <is>
          <t>供给侧</t>
        </is>
      </c>
      <c r="N20" s="305" t="inlineStr">
        <is>
          <t>中国</t>
        </is>
      </c>
      <c r="O20" s="305" t="inlineStr">
        <is>
          <t>国家</t>
        </is>
      </c>
      <c r="P20" s="305" t="inlineStr">
        <is>
          <t>N/A</t>
        </is>
      </c>
      <c r="Q20" s="305" t="inlineStr">
        <is>
          <t>31/12/2025</t>
        </is>
      </c>
      <c r="R20" s="305" t="inlineStr">
        <is>
          <t>09/01/2026</t>
        </is>
      </c>
      <c r="S20" s="305" t="inlineStr">
        <is>
          <t>N/A</t>
        </is>
      </c>
      <c r="T20" s="305" t="inlineStr">
        <is>
          <t>N/A</t>
        </is>
      </c>
      <c r="U20" s="305" t="inlineStr">
        <is>
          <t>N/A</t>
        </is>
      </c>
      <c r="V20" s="305">
        <f>IF(R20="","生效",IF(R20="N/A","生效",IF(TODAY()&lt;DATE(VALUE(RIGHT(R20,4)),VALUE(MID(R20,4,2)),VALUE(LEFT(R20,2))),"计划实施",IF(S20="","生效",IF(S20="N/A","生效",IF(TODAY()&lt;DATE(VALUE(RIGHT(S20,4)),VALUE(MID(S20,4,2)),VALUE(LEFT(S20,2))),"生效","已终止"))))))</f>
        <v/>
      </c>
      <c r="W20" s="305" t="inlineStr">
        <is>
          <t>工业和信息化部（节能与综合利用司）、国家发展和改革委员会、国务院国资委、国家市场监督管理总局、国家能源局</t>
        </is>
      </c>
      <c r="X20" s="305" t="inlineStr">
        <is>
          <t>工业绿色微电网系统（含可再生能源发电、储能、余能回收等）</t>
        </is>
      </c>
      <c r="Y20" s="305" t="inlineStr">
        <is>
          <t>N/A</t>
        </is>
      </c>
      <c r="Z20" s="305" t="inlineStr">
        <is>
          <t>本工具界定和覆盖的对象为工业企业和园区建设的绿色微电网系统，包括分布式可再生能源发电设施（光伏、风电等）、工业余热余压余能回收利用装置、绿氢制备和利用耦合设施、新型储能装置（电化学储能、压缩空气储能等）、柔性互联和智能微电网控制系统、多能互补协调优化系统等组成部分。</t>
        </is>
      </c>
      <c r="AA20" s="305" t="inlineStr">
        <is>
          <t>N/A</t>
        </is>
      </c>
      <c r="AB20" s="305" t="inlineStr">
        <is>
          <t>N/A</t>
        </is>
      </c>
      <c r="AC20" s="305" t="inlineStr">
        <is>
          <t>企业</t>
        </is>
      </c>
      <c r="AD20" s="305" t="inlineStr">
        <is>
          <t>工业企业、工业园区运营管理机构、产业集聚区管理机构和能源服务公司。相关主体可参照指南自愿规划建设和运营绿色微电网，指南为推荐性和指导性质，不设强制性合规义务。</t>
        </is>
      </c>
      <c r="AE20" s="305" t="inlineStr">
        <is>
          <t>生产</t>
        </is>
      </c>
      <c r="AF20" s="305" t="inlineStr">
        <is>
          <t>本指南引导和规范的受规制活动为工业企业生产经营过程中的能源供给、转换、储存和消费活动。指南通过提供绿色微电网全流程技术要求和方法，引导企业和园区建设集可再生能源利用、余能回收、储能和智能控制于一体的新型能源供应体系，以分布式可再生能源替代部分化石能源电力，提高清洁能源消费比例并降低单位产品碳排放强度。</t>
        </is>
      </c>
      <c r="AG20" s="305" t="inlineStr">
        <is>
          <t>N/A</t>
        </is>
      </c>
      <c r="AH20" s="305" t="inlineStr">
        <is>
          <t>N/A</t>
        </is>
      </c>
      <c r="AI20" s="305" t="inlineStr">
        <is>
          <t>N/A</t>
        </is>
      </c>
      <c r="AJ20" s="305" t="inlineStr">
        <is>
          <t>1）工业绿色微电网建设应因地制宜利用可再生能源、工业余能、绿氢等清洁能源资源；2）系统设计应统筹考虑可再生能源发电、储能配置、余能回收、柔性互联和多能互补协调优化；3）微电网应具备并网运行和离网/孤岛运行能力，满足供电安全可靠性要求；4）指南为推荐性指导，企业和园区结合自身条件和需求选择适宜的建设和应用模式，不设强制性合规义务；5）鼓励开展微电网数字化能碳管理和碳排放核算。</t>
        </is>
      </c>
      <c r="AK20" s="305" t="inlineStr">
        <is>
          <t>N/A</t>
        </is>
      </c>
      <c r="AL20" s="305" t="inlineStr">
        <is>
          <t>N/A</t>
        </is>
      </c>
      <c r="AM20" s="305" t="inlineStr">
        <is>
          <t>与可再生能源电力消纳责任权重制度联动：工业绿色微电网可帮助用电企业提升可再生能源消纳比例。与绿证和绿电交易市场联动：微电网自发自用可再生能源部分可申请绿证。与碳排放权交易市场联动：微电网减少企业外购电力间接排放，影响企业碳排放核算和配额需求。</t>
        </is>
      </c>
      <c r="AN20" s="305" t="inlineStr">
        <is>
          <t>工业和信息化部（节能与综合利用司）会同国家发展改革委、国务院国资委、市场监管总局、国家能源局负责指南的研究编制和发布。</t>
        </is>
      </c>
      <c r="AO20" s="305" t="inlineStr">
        <is>
          <t>五部门通过通知和门户网站公开发布指南（政府公开发布）。</t>
        </is>
      </c>
      <c r="AP20" s="305" t="inlineStr">
        <is>
          <t>一次性发布（2026—2030年规划期）。后续视需要修订更新。</t>
        </is>
      </c>
      <c r="AQ20" s="305" t="inlineStr">
        <is>
          <t>是（公开）。指南通过工业和信息化部门户网站等渠道向社会全文公开。</t>
        </is>
      </c>
      <c r="AR20" s="305" t="inlineStr">
        <is>
          <t>N/A</t>
        </is>
      </c>
      <c r="AS20" s="305" t="inlineStr">
        <is>
          <t>无合规监测</t>
        </is>
      </c>
      <c r="AT20" s="305" t="inlineStr">
        <is>
          <t>无合规执行</t>
        </is>
      </c>
      <c r="AU20" s="305" t="inlineStr">
        <is>
          <t>其他激励或支持</t>
        </is>
      </c>
      <c r="AV20" s="305" t="inlineStr">
        <is>
          <t>五部门组织指南的宣传解读和宣贯推广；指导地方相关部门结合本地实际组织开展工业绿色微电网试点示范和推广应用；鼓励行业协会、科研机构和技术服务企业提供技术支持和系统解决方案。</t>
        </is>
      </c>
      <c r="AW20" s="305" t="inlineStr">
        <is>
          <t>N/A（本工具为技术指导性工具，通过引导工业企业和园区建设绿色微电网系统间接促进减排，无直接可量化的温室气体排放覆盖量）</t>
        </is>
      </c>
      <c r="AX20" s="305" t="inlineStr">
        <is>
          <t>N/A（本工具为间接技术指导工具，无直接的温室气体排放覆盖占比）</t>
        </is>
      </c>
      <c r="AY20" s="305" t="inlineStr">
        <is>
          <t>C10; C11; C12; C13; C14; C15; C16; C17; C18; C19; C20; C21; C22; C23; C24; C25; C26; C27; C28; C29; C30; C31; C32; C33</t>
        </is>
      </c>
      <c r="AZ20" s="305" t="inlineStr">
        <is>
          <t>CO2; CH4; N2O</t>
        </is>
      </c>
      <c r="BA20" s="305" t="inlineStr">
        <is>
          <t>正向</t>
        </is>
      </c>
      <c r="BB20" s="305" t="inlineStr">
        <is>
          <t>可再生能源发展；节能；能源安全；污染防治</t>
        </is>
      </c>
      <c r="BC20" s="305" t="inlineStr">
        <is>
          <t>工业和信息化部办公厅 国家发展改革委办公厅 国务院国资委办公厅 市场监管总局办公厅 国家能源局综合司关于印发《工业绿色微电网建设与应用指南（2026—2030年）》的通知（工信厅联节〔2025〕77号）</t>
        </is>
      </c>
      <c r="BD20" s="305" t="inlineStr">
        <is>
          <t>https://www.miit.gov.cn/zwgk/zcwj/wjfb/tz/art/2026/art_44c5364d80b748e4b797bc115388c6aa.html</t>
        </is>
      </c>
      <c r="BE20" s="305" t="inlineStr">
        <is>
          <t>https://www.miit.gov.cn/jgsj/jns/nyjy/art/2026/art_3ef4f0f5b8d54fab92e87517355fb0e1.html</t>
        </is>
      </c>
      <c r="BF20" s="305" t="inlineStr"/>
      <c r="BG20" s="305" t="inlineStr"/>
    </row>
    <row r="21">
      <c r="A21" s="305" t="inlineStr">
        <is>
          <t>CHNCBATGCI04S000</t>
        </is>
      </c>
      <c r="B21" s="305" t="inlineStr">
        <is>
          <t>工具</t>
        </is>
      </c>
      <c r="C21" s="305" t="inlineStr">
        <is>
          <t>能力建设与公众意识</t>
        </is>
      </c>
      <c r="D21" s="305" t="inlineStr">
        <is>
          <t>技术指南</t>
        </is>
      </c>
      <c r="E21" s="305" t="inlineStr">
        <is>
          <t>农业、林业和其他土地利用</t>
        </is>
      </c>
      <c r="F21" s="305" t="inlineStr">
        <is>
          <t>N/A</t>
        </is>
      </c>
      <c r="G21" s="305" t="inlineStr">
        <is>
          <t>农业绿色发展技术导则（2018—2030年）</t>
        </is>
      </c>
      <c r="H21" s="305" t="inlineStr">
        <is>
          <t>Agricultural Green Development Technical Guidance (2018-2030)</t>
        </is>
      </c>
      <c r="I21" s="305" t="inlineStr">
        <is>
          <t>N/A</t>
        </is>
      </c>
      <c r="J21" s="305" t="inlineStr">
        <is>
          <t>农业绿色发展技术导则（2018—2030年）由农业农村部印发，是面向农业领域提供绿色生产技术发展方向和实施路径的信息类工具，旨在全面构建高效、安全、低碳、循环、智能、集成的农业绿色发展技术体系。导则以绿色投入品、节本增效技术、生态循环模式、绿色标准规范为主攻方向，提出七大任务：研制绿色投入品（高效优质多抗新品种、环保高效肥料与生物制剂、节能低耗智能化农业装备）；研发绿色生产技术（耕地质量提升、控水旱作、化肥农药减施增效、废弃物循环利用、面源污染及重金属治理、畜禽水产安全养殖等）；发展绿色产后增值技术（低碳减污加工贮运、智能化精深加工）；创新绿色低碳种养结构与技术模式；绿色乡村综合发展技术与模式；加强农业绿色发展基础研究；以及完善绿色标准体系。导则按“重点研发一批、集成示范一批、推广应用一批”三个层次分类推进，覆盖从基础研究到田间推广应用的全链条。规划期限为2018—2030年。</t>
        </is>
      </c>
      <c r="K21" s="305" t="inlineStr">
        <is>
          <t>食品安全；减缓气候变化；资源节约；循环经济；生态保护</t>
        </is>
      </c>
      <c r="L21" s="305" t="inlineStr">
        <is>
          <t>直接</t>
        </is>
      </c>
      <c r="M21" s="305" t="inlineStr">
        <is>
          <t>供给侧</t>
        </is>
      </c>
      <c r="N21" s="305" t="inlineStr">
        <is>
          <t>中国</t>
        </is>
      </c>
      <c r="O21" s="305" t="inlineStr">
        <is>
          <t>国家</t>
        </is>
      </c>
      <c r="P21" s="305" t="inlineStr">
        <is>
          <t>N/A</t>
        </is>
      </c>
      <c r="Q21" s="305" t="inlineStr">
        <is>
          <t>02/07/2018</t>
        </is>
      </c>
      <c r="R21" s="305" t="inlineStr">
        <is>
          <t>02/07/2018</t>
        </is>
      </c>
      <c r="S21" s="305" t="inlineStr">
        <is>
          <t>N/A</t>
        </is>
      </c>
      <c r="T21" s="305" t="inlineStr">
        <is>
          <t>N/A</t>
        </is>
      </c>
      <c r="U21" s="305" t="inlineStr">
        <is>
          <t>N/A</t>
        </is>
      </c>
      <c r="V21" s="305">
        <f>IF(R21="","生效",IF(R21="N/A","生效",IF(TODAY()&lt;DATE(VALUE(RIGHT(R21,4)),VALUE(MID(R21,4,2)),VALUE(LEFT(R21,2))),"计划实施",IF(S21="","生效",IF(S21="N/A","生效",IF(TODAY()&lt;DATE(VALUE(RIGHT(S21,4)),VALUE(MID(S21,4,2)),VALUE(LEFT(S21,2))),"生效","已终止"))))))</f>
        <v/>
      </c>
      <c r="W21" s="305" t="inlineStr">
        <is>
          <t>农业农村部（科技教育司）</t>
        </is>
      </c>
      <c r="X21" s="305" t="inlineStr">
        <is>
          <t>农业技术（信息/知识）</t>
        </is>
      </c>
      <c r="Y21" s="305" t="inlineStr">
        <is>
          <t>新建</t>
        </is>
      </c>
      <c r="Z21" s="305" t="inlineStr">
        <is>
          <t>本工具为技术导则，界定和覆盖的对象为农业绿色发展相关的技术体系，包括绿色投入品、绿色生产技术、绿色产后增值技术、绿色低碳种养结构与技术模式等领域的农业技术、工艺和装备。导则本身为指导性质，不直接监管实体排放资产。</t>
        </is>
      </c>
      <c r="AA21" s="305" t="inlineStr">
        <is>
          <t>N/A</t>
        </is>
      </c>
      <c r="AB21" s="305" t="inlineStr">
        <is>
          <t>N/A</t>
        </is>
      </c>
      <c r="AC21" s="305" t="inlineStr">
        <is>
          <t>企业</t>
        </is>
      </c>
      <c r="AD21" s="305" t="inlineStr">
        <is>
          <t>农业企业、农业生产经营主体（包括种植业、畜牧业、水产养殖业等），以及农业科研机构和农业技术推广机构。各类主体可参照导则自愿开展绿色农业技术研发、集成示范和推广应用，导则为推荐性和指导性质，不设强制性合规义务。</t>
        </is>
      </c>
      <c r="AE21" s="305" t="inlineStr">
        <is>
          <t>生产</t>
        </is>
      </c>
      <c r="AF21" s="305" t="inlineStr">
        <is>
          <t>导则覆盖农业绿色生产全链条活动，包括绿色投入品研制、绿色生产技术研发与应用、绿色产后增值技术应用、绿色低碳种养结构与技术模式创新、绿色乡村综合发展技术与模式应用，以及农业绿色发展基础研究。涵盖从基础研究、技术研发到田间示范推广的全过程。</t>
        </is>
      </c>
      <c r="AG21" s="305" t="inlineStr">
        <is>
          <t>N/A</t>
        </is>
      </c>
      <c r="AH21" s="305" t="inlineStr">
        <is>
          <t>N/A</t>
        </is>
      </c>
      <c r="AI21" s="305" t="inlineStr">
        <is>
          <t>N/A</t>
        </is>
      </c>
      <c r="AJ21" s="305" t="inlineStr">
        <is>
          <t>1）围绕绿色投入品、节本增效技术、生态循环模式、绿色标准规范四大主攻方向推进农业绿色发展技术体系建设；2）按“重点研发一批、集成示范一批、推广应用一批”三个层次分类推进；3）到2030年主要目标：农田灌溉用水有效利用系数提高到0.6以上；农业源氮、磷污染物排放分别削减30%和40%以上；养殖节水源头减排20%以上；农产品加工单位产值能耗降低20%以上；单位农业增加值温室气体排放强度降低30%以上；4）导则为推荐性和指导性质，不设强制性合规义务和处罚。</t>
        </is>
      </c>
      <c r="AK21" s="305" t="inlineStr">
        <is>
          <t>N/A</t>
        </is>
      </c>
      <c r="AL21" s="305" t="inlineStr">
        <is>
          <t>N/A</t>
        </is>
      </c>
      <c r="AM21" s="305" t="inlineStr">
        <is>
          <t>与农业面源污染治理、耕地质量保护、化肥农药减量增效、畜禽粪污资源化利用等相关政策形成协同；为农业绿色发展相关标准化工作提供技术基础。</t>
        </is>
      </c>
      <c r="AN21" s="305" t="inlineStr">
        <is>
          <t>农业农村部科技教育司负责组织导则的研究编制和发布。</t>
        </is>
      </c>
      <c r="AO21" s="305" t="inlineStr">
        <is>
          <t>农业农村部通过通知和门户网站公开发布导则（政府公开发布）。</t>
        </is>
      </c>
      <c r="AP21" s="305" t="inlineStr">
        <is>
          <t>中长期规划（2018—2030年），不定期修订更新。</t>
        </is>
      </c>
      <c r="AQ21" s="305" t="inlineStr">
        <is>
          <t>是（公开）。导则通过政府门户网站向社会全文公开。</t>
        </is>
      </c>
      <c r="AR21" s="305" t="inlineStr">
        <is>
          <t>N/A</t>
        </is>
      </c>
      <c r="AS21" s="305" t="inlineStr">
        <is>
          <t>无合规监测</t>
        </is>
      </c>
      <c r="AT21" s="305" t="inlineStr">
        <is>
          <t>无合规执行</t>
        </is>
      </c>
      <c r="AU21" s="305" t="inlineStr">
        <is>
          <t>其他激励或支持</t>
        </is>
      </c>
      <c r="AV21" s="305" t="inlineStr">
        <is>
          <t>农业农村部组织导则的解读宣贯；依托农业技术推广体系和农业科研院所开展技术培训、示范推广和经验交流；引导地方农业部门和经营主体落实导则提出的技术方向。</t>
        </is>
      </c>
      <c r="AW21" s="305" t="inlineStr">
        <is>
          <t>N/A（本工具为技术导则，通过引导农业绿色生产技术的研发和推广应用间接支持农业领域温室气体减排，无直接可量化的排放覆盖量）</t>
        </is>
      </c>
      <c r="AX21" s="305" t="inlineStr">
        <is>
          <t>N/A（本工具为间接技术指导工具，无直接的温室气体排放覆盖占比）</t>
        </is>
      </c>
      <c r="AY21" s="305" t="inlineStr">
        <is>
          <t>A01</t>
        </is>
      </c>
      <c r="AZ21" s="305" t="inlineStr">
        <is>
          <t>CO2; CH4; N2O</t>
        </is>
      </c>
      <c r="BA21" s="305" t="inlineStr">
        <is>
          <t>正向</t>
        </is>
      </c>
      <c r="BB21" s="305" t="inlineStr">
        <is>
          <t>污染防治；资源节约；循环经济；生态保护；食品安全</t>
        </is>
      </c>
      <c r="BC21" s="305" t="inlineStr">
        <is>
          <t>农业农村部关于印发《农业绿色发展技术导则（2018—2030年）》的通知（农科教发〔2018〕3号）</t>
        </is>
      </c>
      <c r="BD21" s="305" t="inlineStr">
        <is>
          <t>https://www.gov.cn/zhengce/zhengceku/2018-12/31/content_5445929.htm</t>
        </is>
      </c>
      <c r="BE21" s="305" t="inlineStr">
        <is>
          <t>https://www.moa.gov.cn/gk/zcjd/201904/t20190418_6184810.htm</t>
        </is>
      </c>
      <c r="BF21" s="305" t="inlineStr"/>
      <c r="BG21" s="305" t="inlineStr"/>
    </row>
    <row r="22">
      <c r="A22" s="305" t="inlineStr">
        <is>
          <t>CHNCBATGCI06S000</t>
        </is>
      </c>
      <c r="B22" s="305" t="inlineStr">
        <is>
          <t>工具</t>
        </is>
      </c>
      <c r="C22" s="305" t="inlineStr">
        <is>
          <t>能力建设与公众意识</t>
        </is>
      </c>
      <c r="D22" s="305" t="inlineStr">
        <is>
          <t>技术指南</t>
        </is>
      </c>
      <c r="E22" s="305" t="inlineStr">
        <is>
          <t>工业</t>
        </is>
      </c>
      <c r="F22" s="305" t="inlineStr">
        <is>
          <t>汽车；工程机械；机床；轴承；风电装备；氢能装备；光伏；锂电池；家用电器；包装；洗涤用品；纺织；生物制造；甲醇；轮胎</t>
        </is>
      </c>
      <c r="G22" s="305" t="inlineStr">
        <is>
          <t>工业产品绿色设计指南</t>
        </is>
      </c>
      <c r="H22" s="305" t="inlineStr">
        <is>
          <t>Industrial Product Green Design Guide</t>
        </is>
      </c>
      <c r="I22" s="305" t="inlineStr">
        <is>
          <t>N/A</t>
        </is>
      </c>
      <c r="J22" s="305" t="inlineStr">
        <is>
          <t>工业产品绿色设计指南由工业和信息化部、国家发展改革委、教育部、生态环境部、市场监管总局五部门联合印发，是面向工业企业提供产品绿色设计方法和技术路径的信息类工具，旨在系统总结前期试点示范经验（累计培育451家工业产品绿色设计示范企业），推动工业产品绿色设计工作从“示范引领”向“全面推广”转变。指南提出11个绿色设计重点方向：长寿命设计、无害化设计、轻量化设计、节能设计、节水设计、节材设计、降噪设计、节空间设计、易回收再生设计、可重复使用设计、零碳设计。指南覆盖汽车、工程机械、机床、轴承、风电装备、氢能装备、光伏、锂电池、家用电器、包装、洗涤用品、纺织、生物制造、甲醇、轮胎等15个重点行业，逐一细化了126个可操作的绿色设计解决方案。同时提出六大实施路径：开发绿色设计解决方案、推进“人工智能+绿色设计”、制定绿色设计标准、推广绿色设计标志性产品、加大绿色设计人才培养、深化国际交流与合作。</t>
        </is>
      </c>
      <c r="K22" s="305" t="inlineStr">
        <is>
          <t>资源节约；污染防治；减缓气候变化</t>
        </is>
      </c>
      <c r="L22" s="305" t="inlineStr">
        <is>
          <t>直接</t>
        </is>
      </c>
      <c r="M22" s="305" t="inlineStr">
        <is>
          <t>供给侧</t>
        </is>
      </c>
      <c r="N22" s="305" t="inlineStr">
        <is>
          <t>中国</t>
        </is>
      </c>
      <c r="O22" s="305" t="inlineStr">
        <is>
          <t>国家</t>
        </is>
      </c>
      <c r="P22" s="305" t="inlineStr">
        <is>
          <t>N/A</t>
        </is>
      </c>
      <c r="Q22" s="305" t="inlineStr">
        <is>
          <t>01/04/2026</t>
        </is>
      </c>
      <c r="R22" s="305" t="inlineStr">
        <is>
          <t>01/04/2026</t>
        </is>
      </c>
      <c r="S22" s="305" t="inlineStr">
        <is>
          <t>N/A</t>
        </is>
      </c>
      <c r="T22" s="305" t="inlineStr">
        <is>
          <t>N/A</t>
        </is>
      </c>
      <c r="U22" s="305" t="inlineStr">
        <is>
          <t>N/A</t>
        </is>
      </c>
      <c r="V22" s="305">
        <f>IF(R22="","生效",IF(R22="N/A","生效",IF(TODAY()&lt;DATE(VALUE(RIGHT(R22,4)),VALUE(MID(R22,4,2)),VALUE(LEFT(R22,2))),"计划实施",IF(S22="","生效",IF(S22="N/A","生效",IF(TODAY()&lt;DATE(VALUE(RIGHT(S22,4)),VALUE(MID(S22,4,2)),VALUE(LEFT(S22,2))),"生效","已终止"))))))</f>
        <v/>
      </c>
      <c r="W22" s="305" t="inlineStr">
        <is>
          <t>工业和信息化部（节能与综合利用司）；国家发展改革委；教育部；生态环境部；市场监管总局</t>
        </is>
      </c>
      <c r="X22" s="305" t="inlineStr">
        <is>
          <t>工业产品（设计阶段）</t>
        </is>
      </c>
      <c r="Y22" s="305" t="inlineStr">
        <is>
          <t>新建</t>
        </is>
      </c>
      <c r="Z22" s="305" t="inlineStr">
        <is>
          <t>本工具为技术指南，界定和覆盖的对象为工业产品的绿色设计方法和技术路径，涵盖汽车、工程机械、机床、轴承、风电装备、氢能装备、光伏、锂电池等15个重点行业的产品设计活动。指南本身为推荐性和指导性质，不直接监管实体排放资产。</t>
        </is>
      </c>
      <c r="AA22" s="305" t="inlineStr">
        <is>
          <t>N/A</t>
        </is>
      </c>
      <c r="AB22" s="305" t="inlineStr">
        <is>
          <t>N/A</t>
        </is>
      </c>
      <c r="AC22" s="305" t="inlineStr">
        <is>
          <t>企业</t>
        </is>
      </c>
      <c r="AD22" s="305" t="inlineStr">
        <is>
          <t>工业企业（特别是制造业产品设计和生产企业）；绿色设计解决方案供应商；相关行业协会和标准化机构。企业可参照指南自愿开展绿色设计，指南为推荐性和指导性质，不设强制性合规义务。</t>
        </is>
      </c>
      <c r="AE22" s="305" t="inlineStr">
        <is>
          <t>研究与开发</t>
        </is>
      </c>
      <c r="AF22" s="305" t="inlineStr">
        <is>
          <t>指南覆盖工业产品设计阶段的绿色化活动，包括长寿命设计、无害化设计、轻量化设计、节能设计、节水设计、节材设计、降噪设计、节空间设计、易回收再生设计、可重复使用设计、零碳设计等11个产品绿色设计方向。产品生命周期约80%的资源消耗和环境影响取决于设计阶段，指南从设计源头推动工业产品全生命周期绿色化。</t>
        </is>
      </c>
      <c r="AG22" s="305" t="inlineStr">
        <is>
          <t>N/A</t>
        </is>
      </c>
      <c r="AH22" s="305" t="inlineStr">
        <is>
          <t>N/A</t>
        </is>
      </c>
      <c r="AI22" s="305" t="inlineStr">
        <is>
          <t>N/A</t>
        </is>
      </c>
      <c r="AJ22" s="305" t="inlineStr">
        <is>
          <t>1）围绕11个绿色设计方向（长寿命、无害化、轻量化、节能、节水、节材、降噪、节空间、易回收再生、可重复使用、零碳设计）系统推进工业产品绿色设计；2）覆盖汽车、工程机械、机床、光伏、锂电池等15个重点行业，提供126个可操作的绿色设计解决方案；3）通过开发绿色设计解决方案、推进“人工智能+绿色设计”、制定绿色设计标准、推广标志性产品、加大人才培养、深化国际合作六大路径推进实施；4）指南为推荐性和指导性质，不设强制性合规义务和处罚。</t>
        </is>
      </c>
      <c r="AK22" s="305" t="inlineStr">
        <is>
          <t>N/A</t>
        </is>
      </c>
      <c r="AL22" s="305" t="inlineStr">
        <is>
          <t>N/A</t>
        </is>
      </c>
      <c r="AM22" s="305" t="inlineStr">
        <is>
          <t>与绿色工厂梯度培育、绿色供应链管理、绿色产品认证、绿色公共采购等政策形成协同；为《工业产品绿色设计通则》等标准制定提供基础；与中欧、中德、中法等国际绿色设计合作机制衔接。</t>
        </is>
      </c>
      <c r="AN22" s="305" t="inlineStr">
        <is>
          <t>工业和信息化部（节能与综合利用司）会同国家发展改革委、教育部、生态环境部、市场监管总局共同组织指南的研究编制和发布。</t>
        </is>
      </c>
      <c r="AO22" s="305" t="inlineStr">
        <is>
          <t>工业和信息化部等五部门通过通知和门户网站公开发布指南（政府公开发布）。</t>
        </is>
      </c>
      <c r="AP22" s="305" t="inlineStr">
        <is>
          <t>按需不定期修订（如2026年版）。</t>
        </is>
      </c>
      <c r="AQ22" s="305" t="inlineStr">
        <is>
          <t>是（公开）。指南通过工业和信息化部等主管部门门户网站向社会全文公开。</t>
        </is>
      </c>
      <c r="AR22" s="305" t="inlineStr">
        <is>
          <t>N/A</t>
        </is>
      </c>
      <c r="AS22" s="305" t="inlineStr">
        <is>
          <t>无合规监测</t>
        </is>
      </c>
      <c r="AT22" s="305" t="inlineStr">
        <is>
          <t>无合规执行</t>
        </is>
      </c>
      <c r="AU22" s="305" t="inlineStr">
        <is>
          <t>其他激励或支持</t>
        </is>
      </c>
      <c r="AV22" s="305" t="inlineStr">
        <is>
          <t>工业和信息化部等五部门组织指南的解读宣贯；通过行业协会和标准化机构开展绿色设计培训、技术交流和标杆案例推广；引导绿色设计解决方案供应商培育和标志性产品推广。</t>
        </is>
      </c>
      <c r="AW22" s="305" t="inlineStr">
        <is>
          <t>N/A（本工具为技术指南，通过引导企业从设计源头实施绿色设计间接减少产品全生命周期温室气体排放，无直接可量化的排放覆盖量）</t>
        </is>
      </c>
      <c r="AX22" s="305" t="inlineStr">
        <is>
          <t>N/A（本工具为间接技术指导工具，无直接的温室气体排放覆盖占比）</t>
        </is>
      </c>
      <c r="AY22" s="305" t="inlineStr">
        <is>
          <t>C13; C17; C20; C21; C22; C27; C28; C29</t>
        </is>
      </c>
      <c r="AZ22" s="305" t="inlineStr">
        <is>
          <t>CO2; CH4; N2O</t>
        </is>
      </c>
      <c r="BA22" s="305" t="inlineStr">
        <is>
          <t>正向</t>
        </is>
      </c>
      <c r="BB22" s="305" t="inlineStr">
        <is>
          <t>产业发展；技术创新；资源节约；循环经济；污染防治</t>
        </is>
      </c>
      <c r="BC22" s="305" t="inlineStr">
        <is>
          <t>工业和信息化部等五部门关于印发《工业产品绿色设计指南（2026年版）》的通知（工信厅联节〔2026〕15号）</t>
        </is>
      </c>
      <c r="BD22" s="305" t="inlineStr">
        <is>
          <t>https://www.miit.gov.cn/zwgk/zcwj/wjfb/tz/art/2026/art_0e02aa4c9dfe40c0ae322af3c185eed6.html</t>
        </is>
      </c>
      <c r="BE22" s="305" t="inlineStr">
        <is>
          <t>https://www.miit.gov.cn/jgsj/jns/lszz/art/2026/art_a240711299e045b284c4bff34f13450e.html</t>
        </is>
      </c>
      <c r="BF22" s="305" t="inlineStr"/>
      <c r="BG22" s="305" t="inlineStr"/>
    </row>
    <row r="23">
      <c r="A23" s="305" t="inlineStr">
        <is>
          <t>CHNCBATPCI01S000</t>
        </is>
      </c>
      <c r="B23" s="305" t="inlineStr">
        <is>
          <t>工具</t>
        </is>
      </c>
      <c r="C23" s="305" t="inlineStr">
        <is>
          <t>能力建设与公众意识</t>
        </is>
      </c>
      <c r="D23" s="305" t="inlineStr">
        <is>
          <t>技术推广目录</t>
        </is>
      </c>
      <c r="E23" s="305" t="inlineStr">
        <is>
          <t>工业</t>
        </is>
      </c>
      <c r="F23" s="305" t="inlineStr">
        <is>
          <t>N/A</t>
        </is>
      </c>
      <c r="G23" s="305" t="inlineStr">
        <is>
          <t>国家工业和信息化领域节能降碳技术装备推荐目录</t>
        </is>
      </c>
      <c r="H23" s="305" t="inlineStr">
        <is>
          <t>National Catalogue of Recommended Energy-Saving and Carbon-Reduction Technologies and Equipment for the Industry and Information Technology Sector</t>
        </is>
      </c>
      <c r="I23" s="305" t="inlineStr">
        <is>
          <t>N/A</t>
        </is>
      </c>
      <c r="J23" s="305" t="inlineStr">
        <is>
          <t>国家工业和信息化领域节能降碳技术装备推荐目录是工业和信息化部发布的技术推广类信息工具，通过遴选和向社会公开推荐先进适用的节能降碳技术和装备，传播先进技术信息、引导工业企业采用高能效低碳技术装备。目录面向钢铁、有色、建材、石化化工、机械、电子等重点工业行业，涵盖流程工业节能、重点用能设备（工业锅炉、电机、变压器等）能效提升、余热余压利用、数据中心节能等技术装备。工业和信息化部通过公开征集、专家评审、公示等程序确定入选技术装备清单并印发目录。目录建设可追溯至2017年《国家工业节能技术装备推荐目录》（工业和信息化部公告2017年第50号，此前为节能机电设备（产品）推荐目录），2022年更名为《国家工业节能技术装备推荐目录》（公告2022年第29号），2024年首次以《国家工业和信息化领域节能降碳技术装备推荐目录（2024年版）》（工业和信息化部公告2024年第8号）发布，将推广范围由节能扩展至节能降碳；现行版本为《国家工业和信息化领域节能降碳技术装备推荐目录（2025年版）》（工业和信息化部公告2025年第37号），为落实《制造业绿色低碳发展行动方案（2025—2027年）》（国办发〔2025〕21号）修订发布。入选目录的技术装备可作为工业企业节能降碳改造、政策支持和推广应用的重要参考。</t>
        </is>
      </c>
      <c r="K23" s="305" t="inlineStr">
        <is>
          <t>节能；技术创新；减缓气候变化</t>
        </is>
      </c>
      <c r="L23" s="305" t="inlineStr">
        <is>
          <t>直接</t>
        </is>
      </c>
      <c r="M23" s="305" t="inlineStr">
        <is>
          <t>供给侧</t>
        </is>
      </c>
      <c r="N23" s="305" t="inlineStr">
        <is>
          <t>中国</t>
        </is>
      </c>
      <c r="O23" s="305" t="inlineStr">
        <is>
          <t>国家</t>
        </is>
      </c>
      <c r="P23" s="305" t="inlineStr">
        <is>
          <t>N/A</t>
        </is>
      </c>
      <c r="Q23" s="305" t="inlineStr">
        <is>
          <t>10/11/2017</t>
        </is>
      </c>
      <c r="R23" s="305" t="inlineStr">
        <is>
          <t>10/11/2017</t>
        </is>
      </c>
      <c r="S23" s="305" t="inlineStr">
        <is>
          <t>N/A</t>
        </is>
      </c>
      <c r="T23" s="305" t="inlineStr">
        <is>
          <t>08/12/2025</t>
        </is>
      </c>
      <c r="U23" s="305" t="inlineStr">
        <is>
          <t>目录建设可追溯至2017年11月10日《国家工业节能技术装备推荐目录》（工业和信息化部公告2017年第50号，其前身为节能机电设备（产品）推荐目录）。此后按年度或隔年更新（2017、2018、2020、2022年版）。2022年发布《国家工业节能技术装备推荐目录》（公告2022年第29号）。2024年5月16日首次以《国家工业和信息化领域节能降碳技术装备推荐目录（2024年版）》（工业和信息化部公告2024年第8号）印发，将推广范围由工业节能扩展至工业和信息化领域节能降碳。2025年12月8日修订发布《国家工业和信息化领域节能降碳技术装备推荐目录（2025年版）》（工业和信息化部公告2025年第37号，成文日期2025年12月8日，发布日期2025年12月15日），为落实《制造业绿色低碳发展行动方案（2025—2027年）》（国办发〔2025〕21号）加快推广节能降碳先进技术、加强重点行业领域技术改造升级和大规模设备更新而修订，并调整完善技术装备遴选范围和标准。</t>
        </is>
      </c>
      <c r="V23" s="305">
        <f>IF(R23="","生效",IF(R23="N/A","生效",IF(TODAY()&lt;DATE(VALUE(RIGHT(R23,4)),VALUE(MID(R23,4,2)),VALUE(LEFT(R23,2))),"计划实施",IF(S23="","生效",IF(S23="N/A","生效",IF(TODAY()&lt;DATE(VALUE(RIGHT(S23,4)),VALUE(MID(S23,4,2)),VALUE(LEFT(S23,2))),"生效","已终止"))))))</f>
        <v/>
      </c>
      <c r="W23" s="305" t="inlineStr">
        <is>
          <t>工业和信息化部（节能与综合利用司）</t>
        </is>
      </c>
      <c r="X23" s="305" t="inlineStr">
        <is>
          <t>节能降碳技术与装备（研发与推广成果）</t>
        </is>
      </c>
      <c r="Y23" s="305" t="inlineStr">
        <is>
          <t>N/A</t>
        </is>
      </c>
      <c r="Z23" s="305" t="inlineStr">
        <is>
          <t>本工具为技术推广目录，推广对象为工业和信息化领域先进适用的节能降碳技术和装备（涵盖流程工业节能、重点用能设备能效提升、余热余压利用、数据中心节能等），不直接监管实体排放资产。</t>
        </is>
      </c>
      <c r="AA23" s="305" t="inlineStr">
        <is>
          <t>N/A</t>
        </is>
      </c>
      <c r="AB23" s="305" t="inlineStr">
        <is>
          <t>N/A</t>
        </is>
      </c>
      <c r="AC23" s="305" t="inlineStr">
        <is>
          <t>企业</t>
        </is>
      </c>
      <c r="AD23" s="305" t="inlineStr">
        <is>
          <t>技术装备的研发生产企业（申报入选目录的技术装备供给方）以及采用推荐技术装备的工业企业（技术需求方）。企业自愿申报技术装备参与目录遴选，申报单位对所提交材料的真实性负责；工业企业可自主参考目录选用节能降碳技术装备，入选与选用均不设强制性义务。</t>
        </is>
      </c>
      <c r="AE23" s="305" t="inlineStr">
        <is>
          <t>研究与开发</t>
        </is>
      </c>
      <c r="AF23" s="305" t="inlineStr">
        <is>
          <t>工业和信息化部组织的节能降碳技术装备遴选和推广活动。技术装备研发生产企业自愿申报→工业和信息化部组织专家评审、公示→印发推荐目录并向社会公开→引导工业企业选用和推广应用入选技术装备。</t>
        </is>
      </c>
      <c r="AG23" s="305" t="inlineStr">
        <is>
          <t>N/A</t>
        </is>
      </c>
      <c r="AH23" s="305" t="inlineStr">
        <is>
          <t>N/A</t>
        </is>
      </c>
      <c r="AI23" s="305" t="inlineStr">
        <is>
          <t>N/A</t>
        </is>
      </c>
      <c r="AJ23" s="305" t="inlineStr">
        <is>
          <t>1）技术装备研发生产企业按照目录申报通知要求，自愿提交技术装备的节能降碳指标、技术成熟度、应用案例等申报材料；2）工业和信息化部按先进性、适用性、节能降碳效果等标准组织专家评审和公示；3）通过评审的技术装备纳入推荐目录并向社会公开发布；4）目录定期或分版更新；5）入选目录不设强制性合规义务，工业企业可自主参考选用，入选技术装备可作为相关支持政策和推广应用的重要参考。</t>
        </is>
      </c>
      <c r="AK23" s="305" t="inlineStr">
        <is>
          <t>N/A</t>
        </is>
      </c>
      <c r="AL23" s="305" t="inlineStr">
        <is>
          <t>N/A</t>
        </is>
      </c>
      <c r="AM23" s="305" t="inlineStr">
        <is>
          <t>与工业节能监察、节能诊断等工业节能管理制度联动：推荐目录为企业节能改造提供技术选择。与节能降碳改造相关财政、金融支持政策衔接：入选技术装备可作为支持对象参考。与重点用能设备能效标准（MEPS）联动：共同推动高能效设备推广应用。</t>
        </is>
      </c>
      <c r="AN23" s="305" t="inlineStr">
        <is>
          <t>技术装备研发生产企业自愿申报并提供技术装备信息；工业和信息化部（节能与综合利用司）负责组织评审、汇总和目录发布。</t>
        </is>
      </c>
      <c r="AO23" s="305" t="inlineStr">
        <is>
          <t>工业和信息化部通过公告和门户网站公开发布推荐目录（政府公开发布）；企业通过目录申报渠道提交申报材料。</t>
        </is>
      </c>
      <c r="AP23" s="305" t="inlineStr">
        <is>
          <t>不定期/约每一至两年更新一版（2017、2018、2020、2022、2024、2025年版）。</t>
        </is>
      </c>
      <c r="AQ23" s="305" t="inlineStr">
        <is>
          <t>是（公开）。推荐目录通过工业和信息化部公告和门户网站向社会全文公开。</t>
        </is>
      </c>
      <c r="AR23" s="305" t="inlineStr">
        <is>
          <t>N/A</t>
        </is>
      </c>
      <c r="AS23" s="305" t="inlineStr">
        <is>
          <t>无合规监测</t>
        </is>
      </c>
      <c r="AT23" s="305" t="inlineStr">
        <is>
          <t>无合规执行</t>
        </is>
      </c>
      <c r="AU23" s="305" t="inlineStr">
        <is>
          <t>其他激励或支持</t>
        </is>
      </c>
      <c r="AV23" s="305" t="inlineStr">
        <is>
          <t>工业和信息化部发布推荐目录及技术装备说明；组织节能降碳技术装备推广对接、案例宣传和经验交流；引导地方和行业开展入选技术装备的推广应用。</t>
        </is>
      </c>
      <c r="AW23" s="305" t="inlineStr">
        <is>
          <t>N/A（本工具为技术推广目录，通过引导先进节能降碳技术装备推广应用间接支持减排，无直接可量化的温室气体排放覆盖量）</t>
        </is>
      </c>
      <c r="AX23" s="305" t="inlineStr">
        <is>
          <t>N/A（本工具为间接技术推广工具，无直接的温室气体排放覆盖占比）</t>
        </is>
      </c>
      <c r="AY23" s="305" t="inlineStr">
        <is>
          <t>C25; C27; C28</t>
        </is>
      </c>
      <c r="AZ23" s="305" t="inlineStr">
        <is>
          <t>CO2</t>
        </is>
      </c>
      <c r="BA23" s="305" t="inlineStr">
        <is>
          <t>正向</t>
        </is>
      </c>
      <c r="BB23" s="305" t="inlineStr">
        <is>
          <t>节能；技术创新；产业发展</t>
        </is>
      </c>
      <c r="BC23" s="305" t="inlineStr">
        <is>
          <t>工业和信息化部公告2025年第37号《国家工业和信息化领域节能降碳技术装备推荐目录（2025年版）》</t>
        </is>
      </c>
      <c r="BD23" s="305" t="inlineStr">
        <is>
          <t>https://www.miit.gov.cn/jgsj/jns/gzdt/art/2025/art_6047ab0f0b1846cf8918ed2e3d01395c.html</t>
        </is>
      </c>
      <c r="BE23" s="305" t="inlineStr">
        <is>
          <t>https://www.miit.gov.cn/jgsj/jns/gzdt/art/2024/art_60736b016395460890aeda756751526d.html；https://www.miit.gov.cn/jgsj/jns/gzdt/art/2022/art_9d1d61dbfd264efd970e76ea81074d4c.html</t>
        </is>
      </c>
      <c r="BF23" s="305" t="inlineStr"/>
      <c r="BG23" s="305" t="inlineStr"/>
    </row>
    <row r="24">
      <c r="A24" s="305" t="inlineStr">
        <is>
          <t>CHNCBATPCI02S000</t>
        </is>
      </c>
      <c r="B24" s="305" t="inlineStr">
        <is>
          <t>工具</t>
        </is>
      </c>
      <c r="C24" s="305" t="inlineStr">
        <is>
          <t>能力建设与公众意识</t>
        </is>
      </c>
      <c r="D24" s="305" t="inlineStr">
        <is>
          <t>技术推广目录</t>
        </is>
      </c>
      <c r="E24" s="305" t="inlineStr">
        <is>
          <t>跨部门</t>
        </is>
      </c>
      <c r="F24" s="305" t="inlineStr">
        <is>
          <t>N/A</t>
        </is>
      </c>
      <c r="G24" s="305" t="inlineStr">
        <is>
          <t>国家重点推广的低碳技术目录</t>
        </is>
      </c>
      <c r="H24" s="305" t="inlineStr">
        <is>
          <t>National Catalogue of Key Low-Carbon Technologies for Promotion</t>
        </is>
      </c>
      <c r="I24" s="305" t="inlineStr">
        <is>
          <t>N/A</t>
        </is>
      </c>
      <c r="J24" s="305" t="inlineStr">
        <is>
          <t>国家重点推广的低碳技术目录是由国家发展改革委（后为生态环境部）发布的技术推广类信息工具，通过遴选和公开发布重点推广的低碳技术，传播成熟适用的低碳技术信息、引导各行业加快低碳技术应用推广。目录采取分批发布方式，覆盖能源、工业（钢铁、化工、建材等）、建筑、交通、农业、废弃物处理等重点领域的减碳、零碳和负碳技术，并包含储碳固碳、数智赋能、非二氧化碳减排等方向，对每项技术的适用范围、技术原理、减排效果和应用前景等作出说明。第一批由国家发展改革委2014年第13号公告发布（33项技术），第二批2015年第31号公告发布，第三批2017年发布；随着应对气候变化职能由国家发展改革委划转生态环境部，第四批由生态环境部以《国家重点推广的低碳技术目录（第四批）》（环办气候函〔2022〕484号，2022年12月19日）发布（35项技术）；第五批（最新）由生态环境部、工业和信息化部、住房城乡建设部、交通运输部、农业农村部五部门联合以《国家重点推广的低碳技术目录（第五批）》（环办气候函〔2025〕44号，2025年1月20日印发、2月12日公布）发布，共103项技术，涵盖能源绿色低碳转型、工业、建筑、交通、农业领域降碳及储碳固碳、数智赋能、非二氧化碳减排等类别。目录旨在为地方、行业和企业选用低碳技术提供权威参考，推动重点领域低碳技术产业化和规模化应用。</t>
        </is>
      </c>
      <c r="K24" s="305" t="inlineStr">
        <is>
          <t>技术创新；减缓气候变化</t>
        </is>
      </c>
      <c r="L24" s="305" t="inlineStr">
        <is>
          <t>直接</t>
        </is>
      </c>
      <c r="M24" s="305" t="inlineStr">
        <is>
          <t>供给侧</t>
        </is>
      </c>
      <c r="N24" s="305" t="inlineStr">
        <is>
          <t>中国</t>
        </is>
      </c>
      <c r="O24" s="305" t="inlineStr">
        <is>
          <t>国家</t>
        </is>
      </c>
      <c r="P24" s="305" t="inlineStr">
        <is>
          <t>N/A</t>
        </is>
      </c>
      <c r="Q24" s="305" t="inlineStr">
        <is>
          <t>25/08/2014</t>
        </is>
      </c>
      <c r="R24" s="305" t="inlineStr">
        <is>
          <t>25/08/2014</t>
        </is>
      </c>
      <c r="S24" s="305" t="inlineStr">
        <is>
          <t>N/A</t>
        </is>
      </c>
      <c r="T24" s="305" t="inlineStr">
        <is>
          <t>20/01/2025</t>
        </is>
      </c>
      <c r="U24" s="305" t="inlineStr">
        <is>
          <t>目录采取分批发布。第一批由国家发展改革委2014年8月25日第13号公告发布（33项技术）；第二批2015年12月18日第31号公告发布；第三批2017年发布。随着应对气候变化职能由国家发展改革委划转生态环境部，第四批由生态环境部以《国家重点推广的低碳技术目录（第四批）》（环办气候函〔2022〕484号）于2022年12月19日发布，共35项技术。第五批（最新）由生态环境部、工业和信息化部、住房城乡建设部、交通运输部、农业农村部五部门联合以《国家重点推广的低碳技术目录（第五批）》（环办气候函〔2025〕44号）于2025年1月20日印发、2月12日公布，共103项技术，涵盖能源绿色低碳转型（20项）、工业（28项）、建筑（11项）、交通（15项）、农业（5项）领域降碳，以及储碳固碳（3项）、数智赋能（14项）、非二氧化碳减排（7项）等类别。</t>
        </is>
      </c>
      <c r="V24" s="305">
        <f>IF(R24="","生效",IF(R24="N/A","生效",IF(TODAY()&lt;DATE(VALUE(RIGHT(R24,4)),VALUE(MID(R24,4,2)),VALUE(LEFT(R24,2))),"计划实施",IF(S24="","生效",IF(S24="N/A","生效",IF(TODAY()&lt;DATE(VALUE(RIGHT(S24,4)),VALUE(MID(S24,4,2)),VALUE(LEFT(S24,2))),"生效","已终止"))))))</f>
        <v/>
      </c>
      <c r="W24" s="305" t="inlineStr">
        <is>
          <t>生态环境部、工业和信息化部、住房城乡建设部、交通运输部、农业农村部（第五批）；生态环境部（第四批）；国家发展改革委（第一至三批）</t>
        </is>
      </c>
      <c r="X24" s="305" t="inlineStr">
        <is>
          <t>低碳技术（研发与推广成果）</t>
        </is>
      </c>
      <c r="Y24" s="305" t="inlineStr">
        <is>
          <t>N/A</t>
        </is>
      </c>
      <c r="Z24" s="305" t="inlineStr">
        <is>
          <t>本工具为技术推广目录，推广对象为能源、工业、建筑、交通、农业等重点领域先进适用的低碳（减碳、零碳、负碳）技术，以及储碳固碳、数智赋能、非二氧化碳减排等方向的技术，不直接监管实体排放资产。</t>
        </is>
      </c>
      <c r="AA24" s="305" t="inlineStr">
        <is>
          <t>N/A</t>
        </is>
      </c>
      <c r="AB24" s="305" t="inlineStr">
        <is>
          <t>N/A</t>
        </is>
      </c>
      <c r="AC24" s="305" t="inlineStr">
        <is>
          <t>企业</t>
        </is>
      </c>
      <c r="AD24" s="305" t="inlineStr">
        <is>
          <t>低碳技术的研发和应用单位（企业、科研机构等）。技术研发或应用单位可自愿申报低碳技术参与目录遴选，申报单位对所提交材料的真实性负责；地方、行业和企业可自主参考目录选用推广低碳技术，入选与选用均不设强制性义务。</t>
        </is>
      </c>
      <c r="AE24" s="305" t="inlineStr">
        <is>
          <t>研究与开发</t>
        </is>
      </c>
      <c r="AF24" s="305" t="inlineStr">
        <is>
          <t>国家发展改革委/生态环境部组织的低碳技术遴选和推广活动。技术研发或应用单位自愿申报→主管部门组织专家评审、筛选→分批印发目录并向社会公开→引导地方、行业和企业选用推广入选低碳技术。</t>
        </is>
      </c>
      <c r="AG24" s="305" t="inlineStr">
        <is>
          <t>N/A</t>
        </is>
      </c>
      <c r="AH24" s="305" t="inlineStr">
        <is>
          <t>N/A</t>
        </is>
      </c>
      <c r="AI24" s="305" t="inlineStr">
        <is>
          <t>N/A</t>
        </is>
      </c>
      <c r="AJ24" s="305" t="inlineStr">
        <is>
          <t>1）低碳技术研发或应用单位按目录征集要求，自愿提交技术的减排效果、技术成熟度、适用范围、推广应用情况等材料；2）主管部门按先进性、适用性、减排效果和推广潜力等标准组织专家评审筛选；3）入选技术分批纳入目录并向社会公开发布；4）目录不设强制性合规义务，地方、行业和企业可自主参考选用，入选技术可作为相关支持政策和推广应用的参考。</t>
        </is>
      </c>
      <c r="AK24" s="305" t="inlineStr">
        <is>
          <t>N/A</t>
        </is>
      </c>
      <c r="AL24" s="305" t="inlineStr">
        <is>
          <t>N/A</t>
        </is>
      </c>
      <c r="AM24" s="305" t="inlineStr">
        <is>
          <t>与碳达峰碳中和政策体系联动：低碳技术目录为重点领域低碳转型提供技术支撑。与低碳技术示范推广、气候投融资等政策衔接：入选技术可作为支持和推广对象参考。与绿色技术推广目录等其他技术推广工具形成协同。</t>
        </is>
      </c>
      <c r="AN24" s="305" t="inlineStr">
        <is>
          <t>技术研发或应用单位自愿申报并提供低碳技术信息；生态环境部等五部门（第五批）/生态环境部（第四批）/国家发展改革委（第一至三批）负责组织评审、筛选和目录发布。</t>
        </is>
      </c>
      <c r="AO24" s="305" t="inlineStr">
        <is>
          <t>国家发展改革委/生态环境部通过公告、通知和门户网站公开发布目录（政府公开发布）；单位通过征集渠道提交申报材料。</t>
        </is>
      </c>
      <c r="AP24" s="305" t="inlineStr">
        <is>
          <t>不定期分批发布（第一至五批分别于2014、2015、2017、2022、2025年发布）。</t>
        </is>
      </c>
      <c r="AQ24" s="305" t="inlineStr">
        <is>
          <t>是（公开）。目录通过主管部门公告/通知和门户网站向社会全文公开。</t>
        </is>
      </c>
      <c r="AR24" s="305" t="inlineStr">
        <is>
          <t>N/A</t>
        </is>
      </c>
      <c r="AS24" s="305" t="inlineStr">
        <is>
          <t>无合规监测</t>
        </is>
      </c>
      <c r="AT24" s="305" t="inlineStr">
        <is>
          <t>无合规执行</t>
        </is>
      </c>
      <c r="AU24" s="305" t="inlineStr">
        <is>
          <t>其他激励或支持</t>
        </is>
      </c>
      <c r="AV24" s="305" t="inlineStr">
        <is>
          <t>主管部门发布低碳技术目录及技术说明；组织低碳技术推广对接、宣传和经验交流；引导地方和行业开展入选低碳技术的示范和推广应用。</t>
        </is>
      </c>
      <c r="AW24" s="305" t="inlineStr">
        <is>
          <t>N/A（本工具为技术推广目录，通过引导低碳技术推广应用间接支持减排，无直接可量化的温室气体排放覆盖量）</t>
        </is>
      </c>
      <c r="AX24" s="305" t="inlineStr">
        <is>
          <t>N/A（本工具为间接技术推广工具，无直接的温室气体排放覆盖占比）</t>
        </is>
      </c>
      <c r="AY24" s="305" t="inlineStr">
        <is>
          <t>M72</t>
        </is>
      </c>
      <c r="AZ24" s="305" t="inlineStr">
        <is>
          <t>CO2; CH4; N2O</t>
        </is>
      </c>
      <c r="BA24" s="305" t="inlineStr">
        <is>
          <t>正向</t>
        </is>
      </c>
      <c r="BB24" s="305" t="inlineStr">
        <is>
          <t>技术创新；节能；产业发展；污染防治</t>
        </is>
      </c>
      <c r="BC24" s="305" t="inlineStr">
        <is>
          <t>关于印发《国家重点推广的低碳技术目录（第五批）》的通知（环办气候函〔2025〕44号）</t>
        </is>
      </c>
      <c r="BD24" s="305" t="inlineStr">
        <is>
          <t>https://www.mee.gov.cn/xxgk2018/xxgk/xxgk06/202502/t20250212_1102102.html</t>
        </is>
      </c>
      <c r="BE24" s="305" t="inlineStr">
        <is>
          <t>https://www.mee.gov.cn/xxgk2018/xxgk/xxgk06/202212/t20221221_1008424.html；https://www.ndrc.gov.cn/xxgk/zcfb/gg/201409/t20140905_961102.html；https://www.ndrc.gov.cn/xxgk/zcfb/gg/201512/t20151218_961138.html</t>
        </is>
      </c>
      <c r="BF24" s="305" t="inlineStr"/>
      <c r="BG24" s="305" t="inlineStr"/>
    </row>
    <row r="25">
      <c r="A25" s="305" t="inlineStr">
        <is>
          <t>CHNCBATPCI03S000</t>
        </is>
      </c>
      <c r="B25" s="305" t="inlineStr">
        <is>
          <t>工具</t>
        </is>
      </c>
      <c r="C25" s="305" t="inlineStr">
        <is>
          <t>能力建设与公众意识</t>
        </is>
      </c>
      <c r="D25" s="305" t="inlineStr">
        <is>
          <t>技术推广目录</t>
        </is>
      </c>
      <c r="E25" s="305" t="inlineStr">
        <is>
          <t>跨部门</t>
        </is>
      </c>
      <c r="F25" s="305" t="inlineStr">
        <is>
          <t>N/A</t>
        </is>
      </c>
      <c r="G25" s="305" t="inlineStr">
        <is>
          <t>绿色技术推广目录</t>
        </is>
      </c>
      <c r="H25" s="305" t="inlineStr">
        <is>
          <t>Green Technology Promotion Catalogue</t>
        </is>
      </c>
      <c r="I25" s="305" t="inlineStr">
        <is>
          <t>N/A</t>
        </is>
      </c>
      <c r="J25" s="305" t="inlineStr">
        <is>
          <t>绿色技术推广目录是由国家发展改革委等部门联合发布的技术推广类信息工具，通过遴选和公开发布先进适用的绿色技术，传播绿色技术信息、引导绿色技术推广应用。目录涵盖节能降碳、环境保护、资源循环利用、绿色能源转型、生态保护修复、绿色基础设施、绿色服务等领域的先进适用绿色技术，对每项技术的适用范围、主要技术指标和应用情况等作出说明。目录由2020年版首次发布（《绿色技术推广目录（2020年）》，发改办环资〔2020〕990号，共116项技术，由国家发展改革委、科技部、工业和信息化部、自然资源部联合印发）；2024年版（《绿色技术推广目录（2024年版）》，发改环资〔2024〕1812号，共112项技术）由国家发展改革委、科技部、工业和信息化部、自然资源部、生态环境部、住房城乡建设部、国务院国资委、国家能源局等部门联合印发。目录旨在为企业、地方和相关方选用绿色技术提供权威参考，推动绿色技术创新成果转化和推广应用。</t>
        </is>
      </c>
      <c r="K25" s="305" t="inlineStr">
        <is>
          <t>技术创新；绿色经济</t>
        </is>
      </c>
      <c r="L25" s="305" t="inlineStr">
        <is>
          <t>间接</t>
        </is>
      </c>
      <c r="M25" s="305" t="inlineStr">
        <is>
          <t>供给侧</t>
        </is>
      </c>
      <c r="N25" s="305" t="inlineStr">
        <is>
          <t>中国</t>
        </is>
      </c>
      <c r="O25" s="305" t="inlineStr">
        <is>
          <t>国家</t>
        </is>
      </c>
      <c r="P25" s="305" t="inlineStr">
        <is>
          <t>N/A</t>
        </is>
      </c>
      <c r="Q25" s="305" t="inlineStr">
        <is>
          <t>31/12/2020</t>
        </is>
      </c>
      <c r="R25" s="305" t="inlineStr">
        <is>
          <t>31/12/2020</t>
        </is>
      </c>
      <c r="S25" s="305" t="inlineStr">
        <is>
          <t>N/A</t>
        </is>
      </c>
      <c r="T25" s="305" t="inlineStr">
        <is>
          <t>24/12/2024</t>
        </is>
      </c>
      <c r="U25" s="305" t="inlineStr">
        <is>
          <t>目录2020年版首次发布：《绿色技术推广目录（2020年）》（发改办环资〔2020〕990号，2020年12月31日，共116项技术），由国家发展改革委、科技部、工业和信息化部、自然资源部联合印发。2024年版《绿色技术推广目录（2024年版）》（发改环资〔2024〕1812号，2024年12月24日印发，2025年1月20日公布，共112项技术）由国家发展改革委等8部门联合印发，扩充联合发文部门、更新技术条目并完善技术领域分类。</t>
        </is>
      </c>
      <c r="V25" s="305">
        <f>IF(R25="","生效",IF(R25="N/A","生效",IF(TODAY()&lt;DATE(VALUE(RIGHT(R25,4)),VALUE(MID(R25,4,2)),VALUE(LEFT(R25,2))),"计划实施",IF(S25="","生效",IF(S25="N/A","生效",IF(TODAY()&lt;DATE(VALUE(RIGHT(S25,4)),VALUE(MID(S25,4,2)),VALUE(LEFT(S25,2))),"生效","已终止"))))))</f>
        <v/>
      </c>
      <c r="W25" s="305" t="inlineStr">
        <is>
          <t>国家发展改革委；科技部；工业和信息化部；自然资源部；生态环境部；住房城乡建设部；国务院国资委；国家能源局</t>
        </is>
      </c>
      <c r="X25" s="305" t="inlineStr">
        <is>
          <t>绿色技术（研发与推广成果）</t>
        </is>
      </c>
      <c r="Y25" s="305" t="inlineStr">
        <is>
          <t>N/A</t>
        </is>
      </c>
      <c r="Z25" s="305" t="inlineStr">
        <is>
          <t>本工具为技术推广目录，推广对象为节能降碳、环境保护、资源循环利用、绿色能源、生态保护修复、绿色基础设施和绿色服务等领域先进适用的绿色技术，不直接监管实体排放资产。</t>
        </is>
      </c>
      <c r="AA25" s="305" t="inlineStr">
        <is>
          <t>N/A</t>
        </is>
      </c>
      <c r="AB25" s="305" t="inlineStr">
        <is>
          <t>N/A</t>
        </is>
      </c>
      <c r="AC25" s="305" t="inlineStr">
        <is>
          <t>企业</t>
        </is>
      </c>
      <c r="AD25" s="305" t="inlineStr">
        <is>
          <t>绿色技术的研发和应用单位（企业、科研机构等）。技术研发或应用单位可自愿申报绿色技术参与目录遴选，申报单位对所提交材料的真实性负责；企业和地方可自主参考目录选用推广绿色技术，入选与选用均不设强制性义务。</t>
        </is>
      </c>
      <c r="AE25" s="305" t="inlineStr">
        <is>
          <t>研究与开发</t>
        </is>
      </c>
      <c r="AF25" s="305" t="inlineStr">
        <is>
          <t>国家发展改革委等部门组织的绿色技术遴选和推广活动。技术研发或应用单位自愿申报→主管部门组织专家评审、筛选、公示→印发目录并向社会公开→引导企业和地方选用推广入选绿色技术。</t>
        </is>
      </c>
      <c r="AG25" s="305" t="inlineStr">
        <is>
          <t>N/A</t>
        </is>
      </c>
      <c r="AH25" s="305" t="inlineStr">
        <is>
          <t>N/A</t>
        </is>
      </c>
      <c r="AI25" s="305" t="inlineStr">
        <is>
          <t>N/A</t>
        </is>
      </c>
      <c r="AJ25" s="305" t="inlineStr">
        <is>
          <t>1）绿色技术研发或应用单位按目录征集要求，自愿提交技术的主要技术指标、适用范围、绿色环境效益和推广应用情况等材料；2）主管部门按先进性、适用性、绿色效益和推广潜力等标准组织专家评审、筛选和公示；3）入选技术纳入目录并向社会公开发布；4）目录定期修订更新；5）目录不设强制性合规义务，企业和地方可自主参考选用，入选技术可作为相关支持政策和推广应用的参考。</t>
        </is>
      </c>
      <c r="AK25" s="305" t="inlineStr">
        <is>
          <t>N/A</t>
        </is>
      </c>
      <c r="AL25" s="305" t="inlineStr">
        <is>
          <t>N/A</t>
        </is>
      </c>
      <c r="AM25" s="305" t="inlineStr">
        <is>
          <t>与绿色技术创新体系建设联动：目录是绿色技术推广应用的重要抓手。与绿色金融、政府绿色采购等政策衔接：入选绿色技术可作为支持和采购参考。与国家重点推广的低碳技术目录等其他技术推广工具形成协同。</t>
        </is>
      </c>
      <c r="AN25" s="305" t="inlineStr">
        <is>
          <t>绿色技术研发或应用单位自愿申报并提供绿色技术信息；国家发展改革委等部门负责组织评审、筛选和目录发布。</t>
        </is>
      </c>
      <c r="AO25" s="305" t="inlineStr">
        <is>
          <t>国家发展改革委等部门通过通知和门户网站公开发布目录（政府公开发布）；单位通过征集渠道提交申报材料。</t>
        </is>
      </c>
      <c r="AP25" s="305" t="inlineStr">
        <is>
          <t>不定期更新（2020年版、2024年版）。</t>
        </is>
      </c>
      <c r="AQ25" s="305" t="inlineStr">
        <is>
          <t>是（公开）。目录通过主管部门通知和门户网站向社会全文公开。</t>
        </is>
      </c>
      <c r="AR25" s="305" t="inlineStr">
        <is>
          <t>N/A</t>
        </is>
      </c>
      <c r="AS25" s="305" t="inlineStr">
        <is>
          <t>无合规监测</t>
        </is>
      </c>
      <c r="AT25" s="305" t="inlineStr">
        <is>
          <t>无合规执行</t>
        </is>
      </c>
      <c r="AU25" s="305" t="inlineStr">
        <is>
          <t>其他激励或支持</t>
        </is>
      </c>
      <c r="AV25" s="305" t="inlineStr">
        <is>
          <t>主管部门发布绿色技术推广目录及技术说明；组织绿色技术推广对接、宣传和经验交流；引导企业和地方开展入选绿色技术的推广应用。</t>
        </is>
      </c>
      <c r="AW25" s="305" t="inlineStr">
        <is>
          <t>N/A（本工具为技术推广目录，通过引导绿色技术推广应用间接支持减排，无直接可量化的温室气体排放覆盖量）</t>
        </is>
      </c>
      <c r="AX25" s="305" t="inlineStr">
        <is>
          <t>N/A（本工具为间接技术推广工具，无直接的温室气体排放覆盖占比）</t>
        </is>
      </c>
      <c r="AY25" s="305" t="inlineStr">
        <is>
          <t>M72</t>
        </is>
      </c>
      <c r="AZ25" s="305" t="inlineStr">
        <is>
          <t>CO2; CH4; N2O</t>
        </is>
      </c>
      <c r="BA25" s="305" t="inlineStr">
        <is>
          <t>正向</t>
        </is>
      </c>
      <c r="BB25" s="305" t="inlineStr">
        <is>
          <t>技术创新；产业发展；污染防治；资源节约；生态保护</t>
        </is>
      </c>
      <c r="BC25" s="305" t="inlineStr">
        <is>
          <t>关于印发《绿色技术推广目录（2024年版）》的通知（发改环资〔2024〕1812号）</t>
        </is>
      </c>
      <c r="BD25" s="305" t="inlineStr">
        <is>
          <t>https://www.ndrc.gov.cn/xxgk/zcfb/tz/202501/t20250120_1395788.html</t>
        </is>
      </c>
      <c r="BE25" s="305" t="inlineStr">
        <is>
          <t>https://www.ndrc.gov.cn/xxgk/zcfb/tz/202101/t20210108_1264625.html</t>
        </is>
      </c>
      <c r="BF25" s="305" t="inlineStr"/>
      <c r="BG25" s="305" t="inlineStr"/>
    </row>
    <row r="26">
      <c r="A26" s="305" t="inlineStr">
        <is>
          <t>CHNCBATPCI04S000</t>
        </is>
      </c>
      <c r="B26" s="305" t="inlineStr">
        <is>
          <t>工具</t>
        </is>
      </c>
      <c r="C26" s="305" t="inlineStr">
        <is>
          <t>能力建设与公众意识</t>
        </is>
      </c>
      <c r="D26" s="305" t="inlineStr">
        <is>
          <t>技术推广目录</t>
        </is>
      </c>
      <c r="E26" s="305" t="inlineStr">
        <is>
          <t>工业；废弃物</t>
        </is>
      </c>
      <c r="F26" s="305" t="inlineStr">
        <is>
          <t>N/A</t>
        </is>
      </c>
      <c r="G26" s="305" t="inlineStr">
        <is>
          <t>国家工业资源综合利用先进适用工艺技术设备目录</t>
        </is>
      </c>
      <c r="H26" s="305" t="inlineStr">
        <is>
          <t>National Catalogue of Advanced and Applicable Processes, Technologies and Equipment for the Comprehensive Utilisation of Industrial Resources</t>
        </is>
      </c>
      <c r="I26" s="305" t="inlineStr">
        <is>
          <t>N/A</t>
        </is>
      </c>
      <c r="J26" s="305" t="inlineStr">
        <is>
          <t>国家工业资源综合利用先进适用工艺技术设备目录是工业和信息化部（近年会同国家发展改革委、生态环境部）发布的技术推广类信息工具，通过遴选和公开推荐先进适用的工业资源综合利用工艺、技术和设备，传播先进技术信息、引导工业固体废物和再生资源综合利用。目录覆盖大宗工业固体废物（尾矿、粉煤灰、煤矸石、冶炼渣、工业副产石膏等）综合利用、再生资源（废钢铁、废有色金属、废塑料、废旧动力电池等）回收利用、以及资源综合利用公共服务等领域的工艺技术设备。工业和信息化部通过公开征集、专家评审、公示等程序确定入选清单并印发目录。目录建设可追溯至2017年《国家工业资源综合利用先进适用技术装备目录》（工业和信息化部公告2017年第40号），此后按年度或隔年更新（2019、2021、2023年版）；2025年版《国家工业资源综合利用先进适用工艺技术设备目录（2025年版）》（工业和信息化部等公告2025年第21号）由工业和信息化部会同国家发展改革委、生态环境部发布。目录旨在为工业企业选用资源综合利用技术设备提供参考，推动工业固废和再生资源规模化高值化利用。</t>
        </is>
      </c>
      <c r="K26" s="305" t="inlineStr">
        <is>
          <t>资源节约；循环经济；技术创新</t>
        </is>
      </c>
      <c r="L26" s="305" t="inlineStr">
        <is>
          <t>间接</t>
        </is>
      </c>
      <c r="M26" s="305" t="inlineStr">
        <is>
          <t>供给侧</t>
        </is>
      </c>
      <c r="N26" s="305" t="inlineStr">
        <is>
          <t>中国</t>
        </is>
      </c>
      <c r="O26" s="305" t="inlineStr">
        <is>
          <t>国家</t>
        </is>
      </c>
      <c r="P26" s="305" t="inlineStr">
        <is>
          <t>N/A</t>
        </is>
      </c>
      <c r="Q26" s="305" t="inlineStr">
        <is>
          <t>13/10/2017</t>
        </is>
      </c>
      <c r="R26" s="305" t="inlineStr">
        <is>
          <t>13/10/2017</t>
        </is>
      </c>
      <c r="S26" s="305" t="inlineStr">
        <is>
          <t>N/A</t>
        </is>
      </c>
      <c r="T26" s="305" t="inlineStr">
        <is>
          <t>10/09/2025</t>
        </is>
      </c>
      <c r="U26" s="305" t="inlineStr">
        <is>
          <t>目录建设可追溯至2017年10月13日《国家工业资源综合利用先进适用技术装备目录》（工业和信息化部公告2017年第40号）。此后按年度或隔年更新（2019、2021、2023年版，如公告2023年第15号）。2025年版《国家工业资源综合利用先进适用工艺技术设备目录（2025年版）》（工业和信息化部、国家发展改革委、生态环境部公告2025年第21号，2025年9月10日）发布，分4个领域、共96项，扩充联合发文部门并更新工艺技术设备条目。</t>
        </is>
      </c>
      <c r="V26" s="305">
        <f>IF(R26="","生效",IF(R26="N/A","生效",IF(TODAY()&lt;DATE(VALUE(RIGHT(R26,4)),VALUE(MID(R26,4,2)),VALUE(LEFT(R26,2))),"计划实施",IF(S26="","生效",IF(S26="N/A","生效",IF(TODAY()&lt;DATE(VALUE(RIGHT(S26,4)),VALUE(MID(S26,4,2)),VALUE(LEFT(S26,2))),"生效","已终止"))))))</f>
        <v/>
      </c>
      <c r="W26" s="305" t="inlineStr">
        <is>
          <t>工业和信息化部（节能与综合利用司）；国家发展改革委；生态环境部</t>
        </is>
      </c>
      <c r="X26" s="305" t="inlineStr">
        <is>
          <t>工业资源综合利用工艺技术设备（研发与推广成果）</t>
        </is>
      </c>
      <c r="Y26" s="305" t="inlineStr">
        <is>
          <t>N/A</t>
        </is>
      </c>
      <c r="Z26" s="305" t="inlineStr">
        <is>
          <t>本工具为技术推广目录，推广对象为工业固体废物综合利用、再生资源回收利用等领域先进适用的工艺、技术和设备，不直接监管实体排放资产。</t>
        </is>
      </c>
      <c r="AA26" s="305" t="inlineStr">
        <is>
          <t>N/A</t>
        </is>
      </c>
      <c r="AB26" s="305" t="inlineStr">
        <is>
          <t>N/A</t>
        </is>
      </c>
      <c r="AC26" s="305" t="inlineStr">
        <is>
          <t>企业</t>
        </is>
      </c>
      <c r="AD26" s="305" t="inlineStr">
        <is>
          <t>工艺技术设备的研发生产企业（申报入选目录的供给方）以及采用推荐工艺技术设备的工业资源综合利用企业（需求方）。企业自愿申报工艺技术设备参与目录遴选，申报单位对所提交材料的真实性负责；工业企业可自主参考目录选用，入选与选用均不设强制性义务。</t>
        </is>
      </c>
      <c r="AE26" s="305" t="inlineStr">
        <is>
          <t>研究与开发</t>
        </is>
      </c>
      <c r="AF26" s="305" t="inlineStr">
        <is>
          <t>工业和信息化部等组织的工业资源综合利用工艺技术设备遴选和推广活动。研发生产企业自愿申报→主管部门组织专家评审、公示→印发目录并向社会公开→引导工业企业选用推广入选工艺技术设备。</t>
        </is>
      </c>
      <c r="AG26" s="305" t="inlineStr">
        <is>
          <t>N/A</t>
        </is>
      </c>
      <c r="AH26" s="305" t="inlineStr">
        <is>
          <t>N/A</t>
        </is>
      </c>
      <c r="AI26" s="305" t="inlineStr">
        <is>
          <t>N/A</t>
        </is>
      </c>
      <c r="AJ26" s="305" t="inlineStr">
        <is>
          <t>1）工艺技术设备研发生产企业按目录申报要求，自愿提交工艺技术设备的资源利用指标、技术成熟度、应用案例等材料；2）主管部门按先进性、适用性、资源环境效益等标准组织专家评审和公示；3）入选工艺技术设备纳入目录并向社会公开发布；4）目录定期或分版更新；5）目录不设强制性合规义务，工业企业可自主参考选用，入选技术设备可作为相关支持政策和推广应用的参考。</t>
        </is>
      </c>
      <c r="AK26" s="305" t="inlineStr">
        <is>
          <t>N/A</t>
        </is>
      </c>
      <c r="AL26" s="305" t="inlineStr">
        <is>
          <t>N/A</t>
        </is>
      </c>
      <c r="AM26" s="305" t="inlineStr">
        <is>
          <t>与工业资源综合利用相关税收优惠（资源综合利用增值税、企业所得税优惠）政策衔接：入选技术设备可为资源综合利用认定提供技术参考。与循环经济和工业固废综合利用政策联动：目录推动固废和再生资源规模化利用。</t>
        </is>
      </c>
      <c r="AN26" s="305" t="inlineStr">
        <is>
          <t>工艺技术设备研发生产企业自愿申报并提供技术设备信息；工业和信息化部（节能与综合利用司）等负责组织评审、汇总和目录发布。</t>
        </is>
      </c>
      <c r="AO26" s="305" t="inlineStr">
        <is>
          <t>工业和信息化部等通过公告和门户网站公开发布目录（政府公开发布）；企业通过目录申报渠道提交申报材料。</t>
        </is>
      </c>
      <c r="AP26" s="305" t="inlineStr">
        <is>
          <t>不定期/约每一至两年更新一版（2017、2019、2021、2023、2025年版）。</t>
        </is>
      </c>
      <c r="AQ26" s="305" t="inlineStr">
        <is>
          <t>是（公开）。目录通过工业和信息化部等公告和门户网站向社会全文公开。</t>
        </is>
      </c>
      <c r="AR26" s="305" t="inlineStr">
        <is>
          <t>N/A</t>
        </is>
      </c>
      <c r="AS26" s="305" t="inlineStr">
        <is>
          <t>无合规监测</t>
        </is>
      </c>
      <c r="AT26" s="305" t="inlineStr">
        <is>
          <t>无合规执行</t>
        </is>
      </c>
      <c r="AU26" s="305" t="inlineStr">
        <is>
          <t>其他激励或支持</t>
        </is>
      </c>
      <c r="AV26" s="305" t="inlineStr">
        <is>
          <t>工业和信息化部等发布目录及工艺技术设备说明；组织工业资源综合利用技术推广对接、案例宣传和经验交流；引导地方和企业开展入选技术设备的推广应用。</t>
        </is>
      </c>
      <c r="AW26" s="305" t="inlineStr">
        <is>
          <t>N/A（本工具为技术推广目录，通过引导工业资源综合利用技术推广应用间接支持减排，无直接可量化的温室气体排放覆盖量）</t>
        </is>
      </c>
      <c r="AX26" s="305" t="inlineStr">
        <is>
          <t>N/A（本工具为间接技术推广工具，无直接的温室气体排放覆盖占比）</t>
        </is>
      </c>
      <c r="AY26" s="305" t="inlineStr">
        <is>
          <t>E38</t>
        </is>
      </c>
      <c r="AZ26" s="305" t="inlineStr">
        <is>
          <t>CO2; CH4</t>
        </is>
      </c>
      <c r="BA26" s="305" t="inlineStr">
        <is>
          <t>正向</t>
        </is>
      </c>
      <c r="BB26" s="305" t="inlineStr">
        <is>
          <t>资源节约；循环经济；污染防治；产业发展</t>
        </is>
      </c>
      <c r="BC26" s="305" t="inlineStr">
        <is>
          <t>工业和信息化部等公告2025年第21号《国家工业资源综合利用先进适用工艺技术设备目录（2025年版）》</t>
        </is>
      </c>
      <c r="BD26" s="305" t="inlineStr">
        <is>
          <t>https://www.miit.gov.cn/zwgk/zcwj/wjfb/gg/art/2025/art_dd99789c9aba4900942418f37c505387.html</t>
        </is>
      </c>
      <c r="BE26" s="305" t="inlineStr">
        <is>
          <t>https://www.miit.gov.cn/jgsj/jns/zhlyh/art/2023/art_169733afb2f647e8adf670927bae6c07.html</t>
        </is>
      </c>
      <c r="BF26" s="305" t="inlineStr"/>
      <c r="BG26" s="305" t="inlineStr"/>
    </row>
    <row r="27">
      <c r="A27" s="305" t="inlineStr">
        <is>
          <t>CHNCBATPCI05S000</t>
        </is>
      </c>
      <c r="B27" s="305" t="inlineStr">
        <is>
          <t>工具</t>
        </is>
      </c>
      <c r="C27" s="305" t="inlineStr">
        <is>
          <t>能力建设与公众意识</t>
        </is>
      </c>
      <c r="D27" s="305" t="inlineStr">
        <is>
          <t>技术推广目录</t>
        </is>
      </c>
      <c r="E27" s="305" t="inlineStr">
        <is>
          <t>工业</t>
        </is>
      </c>
      <c r="F27" s="305" t="inlineStr">
        <is>
          <t>N/A</t>
        </is>
      </c>
      <c r="G27" s="305" t="inlineStr">
        <is>
          <t>工业领域电力需求侧管理产品（技术）参考目录</t>
        </is>
      </c>
      <c r="H27" s="305" t="inlineStr">
        <is>
          <t>Reference Catalogue of Industrial Power Demand-Side Management Products (Technologies)</t>
        </is>
      </c>
      <c r="I27" s="305" t="inlineStr">
        <is>
          <t>N/A</t>
        </is>
      </c>
      <c r="J27" s="305" t="inlineStr">
        <is>
          <t>工业领域电力需求侧管理产品（技术）参考目录是工业和信息化部办公厅（运行监测协调局）发布的技术推广类信息工具，通过遴选和公开发布先进适用的电力需求侧管理产品和技术，传播先进技术信息、引导工业领域开展电力需求侧管理、提高电能利用效率和电力系统灵活性。目录覆盖有序用电与负荷管理、电能替代与电气化、储能、电力需求响应、电能质量治理、智慧能源与虚拟电厂等方向的产品和技术。目录采取分批发布方式，工业和信息化部办公厅通过公开征集、评审、公示等程序确定入选产品（技术）清单并印发目录。目录第一批由《工业和信息化部办公厅关于印发工业领域电力需求侧管理参考产品（技术）目录（第一批）的通知》（工信厅运行函〔2017〕409号，2017年7月7日）发布，此后按批次陆续发布；最新为第六批（工信厅运行函〔2024〕204号，2024年6月3日，共24项）。目录旨在为工业企业和电力用户选用电力需求侧管理产品技术提供参考，推动工业电力系统高效灵活运行和绿色低碳转型。</t>
        </is>
      </c>
      <c r="K27" s="305" t="inlineStr">
        <is>
          <t>节能；能源安全；技术创新</t>
        </is>
      </c>
      <c r="L27" s="305" t="inlineStr">
        <is>
          <t>间接</t>
        </is>
      </c>
      <c r="M27" s="305" t="inlineStr">
        <is>
          <t>供给侧</t>
        </is>
      </c>
      <c r="N27" s="305" t="inlineStr">
        <is>
          <t>中国</t>
        </is>
      </c>
      <c r="O27" s="305" t="inlineStr">
        <is>
          <t>国家</t>
        </is>
      </c>
      <c r="P27" s="305" t="inlineStr">
        <is>
          <t>N/A</t>
        </is>
      </c>
      <c r="Q27" s="305" t="inlineStr">
        <is>
          <t>07/07/2017</t>
        </is>
      </c>
      <c r="R27" s="305" t="inlineStr">
        <is>
          <t>07/07/2017</t>
        </is>
      </c>
      <c r="S27" s="305" t="inlineStr">
        <is>
          <t>N/A</t>
        </is>
      </c>
      <c r="T27" s="305" t="inlineStr">
        <is>
          <t>03/06/2024</t>
        </is>
      </c>
      <c r="U27" s="305" t="inlineStr">
        <is>
          <t>目录采取分批发布。第一批由《工业和信息化部办公厅关于印发工业领域电力需求侧管理参考产品（技术）目录（第一批）的通知》（工信厅运行函〔2017〕409号）于2017年7月7日发布。此后按批次陆续发布，第一至五批于2024年2月整合（工信厅运行函〔2024〕37号）。最新为第六批（工信厅运行函〔2024〕204号，2024年6月3日印发、6月5日公布，共24项）。</t>
        </is>
      </c>
      <c r="V27" s="305">
        <f>IF(R27="","生效",IF(R27="N/A","生效",IF(TODAY()&lt;DATE(VALUE(RIGHT(R27,4)),VALUE(MID(R27,4,2)),VALUE(LEFT(R27,2))),"计划实施",IF(S27="","生效",IF(S27="N/A","生效",IF(TODAY()&lt;DATE(VALUE(RIGHT(S27,4)),VALUE(MID(S27,4,2)),VALUE(LEFT(S27,2))),"生效","已终止"))))))</f>
        <v/>
      </c>
      <c r="W27" s="305" t="inlineStr">
        <is>
          <t>工业和信息化部办公厅（运行监测协调局）</t>
        </is>
      </c>
      <c r="X27" s="305" t="inlineStr">
        <is>
          <t>电力需求侧管理产品与技术（研发与推广成果）</t>
        </is>
      </c>
      <c r="Y27" s="305" t="inlineStr">
        <is>
          <t>N/A</t>
        </is>
      </c>
      <c r="Z27" s="305" t="inlineStr">
        <is>
          <t>本工具为技术推广目录，推广对象为负荷管理、电能替代、储能、需求响应、电能质量治理、智慧能源等电力需求侧管理产品和技术，不直接监管实体排放资产。</t>
        </is>
      </c>
      <c r="AA27" s="305" t="inlineStr">
        <is>
          <t>N/A</t>
        </is>
      </c>
      <c r="AB27" s="305" t="inlineStr">
        <is>
          <t>N/A</t>
        </is>
      </c>
      <c r="AC27" s="305" t="inlineStr">
        <is>
          <t>企业</t>
        </is>
      </c>
      <c r="AD27" s="305" t="inlineStr">
        <is>
          <t>电力需求侧管理产品（技术）的研发生产企业（申报入选目录的供给方）以及采用推荐产品技术的工业企业和电力用户（需求方）。企业自愿申报产品（技术）参与目录遴选，申报单位对所提交材料的真实性负责；工业企业可自主参考目录选用，入选与选用均不设强制性义务。</t>
        </is>
      </c>
      <c r="AE27" s="305" t="inlineStr">
        <is>
          <t>研究与开发</t>
        </is>
      </c>
      <c r="AF27" s="305" t="inlineStr">
        <is>
          <t>工业和信息化部办公厅组织的电力需求侧管理产品（技术）遴选和推广活动。研发生产企业自愿申报→主管部门组织评审、公示→分批印发目录并向社会公开→引导工业企业和电力用户选用推广入选产品技术。</t>
        </is>
      </c>
      <c r="AG27" s="305" t="inlineStr">
        <is>
          <t>N/A</t>
        </is>
      </c>
      <c r="AH27" s="305" t="inlineStr">
        <is>
          <t>N/A</t>
        </is>
      </c>
      <c r="AI27" s="305" t="inlineStr">
        <is>
          <t>N/A</t>
        </is>
      </c>
      <c r="AJ27" s="305" t="inlineStr">
        <is>
          <t>1）产品（技术）研发生产企业按目录申报要求，自愿提交产品技术的功能指标、节电节能效果、技术成熟度、应用案例等材料；2）主管部门按先进性、适用性、节电和调节效果等标准组织评审和公示；3）入选产品（技术）纳入目录并向社会公开发布；4）目录按批次发布更新；5）目录不设强制性合规义务，工业企业和电力用户可自主参考选用，入选产品技术可作为相关支持政策和推广应用的参考。</t>
        </is>
      </c>
      <c r="AK27" s="305" t="inlineStr">
        <is>
          <t>N/A</t>
        </is>
      </c>
      <c r="AL27" s="305" t="inlineStr">
        <is>
          <t>N/A</t>
        </is>
      </c>
      <c r="AM27" s="305" t="inlineStr">
        <is>
          <t>与电力需求侧管理办法和新型电力系统建设政策联动：目录为工业电力需求侧管理提供产品技术支撑。与电能替代、工业节能等政策衔接：入选产品技术可作为推广和支持参考。与需求响应、虚拟电厂等市场机制形成协同。</t>
        </is>
      </c>
      <c r="AN27" s="305" t="inlineStr">
        <is>
          <t>产品（技术）研发生产企业自愿申报并提供产品技术信息；工业和信息化部办公厅（运行监测协调局）负责组织评审、汇总和目录发布。</t>
        </is>
      </c>
      <c r="AO27" s="305" t="inlineStr">
        <is>
          <t>工业和信息化部办公厅通过通知和门户网站公开发布目录（政府公开发布）；企业通过目录申报渠道提交申报材料。</t>
        </is>
      </c>
      <c r="AP27" s="305" t="inlineStr">
        <is>
          <t>按批次发布，约每年组织一次征集（第一批2017年，最新第六批2024年）。</t>
        </is>
      </c>
      <c r="AQ27" s="305" t="inlineStr">
        <is>
          <t>是（公开）。目录通过工业和信息化部办公厅通知和门户网站向社会全文公开。</t>
        </is>
      </c>
      <c r="AR27" s="305" t="inlineStr">
        <is>
          <t>N/A</t>
        </is>
      </c>
      <c r="AS27" s="305" t="inlineStr">
        <is>
          <t>无合规监测</t>
        </is>
      </c>
      <c r="AT27" s="305" t="inlineStr">
        <is>
          <t>无合规执行</t>
        </is>
      </c>
      <c r="AU27" s="305" t="inlineStr">
        <is>
          <t>其他激励或支持</t>
        </is>
      </c>
      <c r="AV27" s="305" t="inlineStr">
        <is>
          <t>工业和信息化部办公厅发布目录及产品技术说明；组织电力需求侧管理技术推广对接、案例宣传和经验交流；引导地方和企业开展入选产品技术的推广应用。</t>
        </is>
      </c>
      <c r="AW27" s="305" t="inlineStr">
        <is>
          <t>N/A（本工具为技术推广目录，通过引导电力需求侧管理产品技术推广应用间接支持减排，无直接可量化的温室气体排放覆盖量）</t>
        </is>
      </c>
      <c r="AX27" s="305" t="inlineStr">
        <is>
          <t>N/A（本工具为间接技术推广工具，无直接的温室气体排放覆盖占比）</t>
        </is>
      </c>
      <c r="AY27" s="305" t="inlineStr">
        <is>
          <t>D35</t>
        </is>
      </c>
      <c r="AZ27" s="305" t="inlineStr">
        <is>
          <t>CO2</t>
        </is>
      </c>
      <c r="BA27" s="305" t="inlineStr">
        <is>
          <t>正向</t>
        </is>
      </c>
      <c r="BB27" s="305" t="inlineStr">
        <is>
          <t>节能；技术创新；能源安全</t>
        </is>
      </c>
      <c r="BC27" s="305" t="inlineStr">
        <is>
          <t>工业和信息化部办公厅关于印发《工业领域电力需求侧管理产品（技术）参考目录（第六批）》的通知（工信厅运行函〔2024〕204号）</t>
        </is>
      </c>
      <c r="BD27" s="305" t="inlineStr">
        <is>
          <t>https://www.miit.gov.cn/zwgk/zcwj/wjfb/tz/art/2024/art_23836d619c814d8587ecfda9cfc6b68e.html</t>
        </is>
      </c>
      <c r="BE27" s="305" t="inlineStr">
        <is>
          <t>https://www.miit.gov.cn/jgsj/yxj/wjfb/art/2020/art_09a11724de154215ae9d5ef81a79ff48.html</t>
        </is>
      </c>
      <c r="BF27" s="305" t="inlineStr"/>
      <c r="BG27" s="305" t="inlineStr"/>
    </row>
    <row r="28">
      <c r="A28" s="305" t="inlineStr">
        <is>
          <t>CHNCBAESII01S000</t>
        </is>
      </c>
      <c r="B28" s="305" t="inlineStr">
        <is>
          <t>工具</t>
        </is>
      </c>
      <c r="C28" s="305" t="inlineStr">
        <is>
          <t>能力建设与公众意识</t>
        </is>
      </c>
      <c r="D28" s="305" t="inlineStr">
        <is>
          <t>教育体系建设</t>
        </is>
      </c>
      <c r="E28" s="305" t="inlineStr">
        <is>
          <t>跨部门</t>
        </is>
      </c>
      <c r="F28" s="305" t="inlineStr">
        <is>
          <t>N/A</t>
        </is>
      </c>
      <c r="G28" s="305" t="inlineStr">
        <is>
          <t>绿色低碳发展国民教育体系建设</t>
        </is>
      </c>
      <c r="H28" s="305" t="inlineStr">
        <is>
          <t>Construction of a Green and Low-Carbon Development National Education System</t>
        </is>
      </c>
      <c r="I28" s="305" t="inlineStr">
        <is>
          <t>N/A</t>
        </is>
      </c>
      <c r="J28" s="305" t="inlineStr">
        <is>
          <t>绿色低碳发展国民教育体系建设是由教育部部署的全国性教育体系建设，旨在将绿色低碳发展理念全面融入国民教育体系各层次和各领域，从课程教材、学科专业、教师培训、校园建设等多维度系统构建绿色低碳育人体系，培养践行绿色低碳理念的新一代青少年和碳达峰碳中和专业人才。方案设定两阶段目标：到2025年，绿色低碳生活理念与规范在大中小学普及传播，绿色低碳理念进入大中小学教育体系，全国绿色低碳领域相关专业布点数不少于600个；到2030年，学生绿色低碳生活方式及行为习惯系统养成，形成较为完善的多层次绿色低碳理念育人体系。方案围绕四大板块部署：（一）将绿色低碳发展融入教育教学，包括：将绿色低碳内容融入学前教育绘本和动画；在基础教育阶段的政治、语文、生物、地理、物理、化学等学科教材中系统纳入绿色低碳知识；高等教育建立跨学科碳达峰碳中和核心知识体系并融入思政课；职业教育增设碳排放统计核算、碳汇计量评估等新兴专业；以及在师范生培养和各级教师培训中加入碳达峰碳中和知识。（二）以绿色低碳发展引领提升教育服务贡献力，包括支持高校建设储能、氢能、碳捕集利用与封存、碳排放权交易、碳汇、绿色金融等碳达峰碳中和相关学科专业，建设全国重点实验室和国家技术创新中心等国家级创新平台。（三）将绿色低碳发展融入校园建设，包括完善校园能源管理工作体系、建立能耗监测体系、推广超低能耗建筑和可再生能源应用。（四）建立跨部门协作、经费保障和宣传引导等保障措施。方案于2022年10月26日由教育部以教发〔2022〕2号印发。</t>
        </is>
      </c>
      <c r="K28" s="305" t="inlineStr">
        <is>
          <t>公众意识；减缓气候变化</t>
        </is>
      </c>
      <c r="L28" s="305" t="inlineStr">
        <is>
          <t>直接</t>
        </is>
      </c>
      <c r="M28" s="305" t="inlineStr">
        <is>
          <t>环境</t>
        </is>
      </c>
      <c r="N28" s="305" t="inlineStr">
        <is>
          <t>中国</t>
        </is>
      </c>
      <c r="O28" s="305" t="inlineStr">
        <is>
          <t>国家</t>
        </is>
      </c>
      <c r="P28" s="305" t="inlineStr">
        <is>
          <t>N/A</t>
        </is>
      </c>
      <c r="Q28" s="305" t="inlineStr">
        <is>
          <t>26/10/2022</t>
        </is>
      </c>
      <c r="R28" s="305" t="inlineStr">
        <is>
          <t>26/10/2022</t>
        </is>
      </c>
      <c r="S28" s="305" t="inlineStr">
        <is>
          <t>N/A</t>
        </is>
      </c>
      <c r="T28" s="305" t="inlineStr">
        <is>
          <t>N/A</t>
        </is>
      </c>
      <c r="U28" s="305" t="inlineStr">
        <is>
          <t>N/A</t>
        </is>
      </c>
      <c r="V28" s="305">
        <f>IF(R28="","生效",IF(R28="N/A","生效",IF(TODAY()&lt;DATE(VALUE(RIGHT(R28,4)),VALUE(MID(R28,4,2)),VALUE(LEFT(R28,2))),"计划实施",IF(S28="","生效",IF(S28="N/A","生效",IF(TODAY()&lt;DATE(VALUE(RIGHT(S28,4)),VALUE(MID(S28,4,2)),VALUE(LEFT(S28,2))),"生效","已终止"))))))</f>
        <v/>
      </c>
      <c r="W28" s="305" t="inlineStr">
        <is>
          <t>教育部</t>
        </is>
      </c>
      <c r="X28" s="305" t="inlineStr">
        <is>
          <t>国民教育体系（课程、学科与校园建设）</t>
        </is>
      </c>
      <c r="Y28" s="305" t="inlineStr">
        <is>
          <t>N/A</t>
        </is>
      </c>
      <c r="Z28" s="305" t="inlineStr">
        <is>
          <t>本工具为教育体系建设方案，界定对象为国民教育体系中与绿色低碳发展相关的课程教材、学科专业设置、教师培训和校园基础设施建设等，不直接监管实体排放资产。方案通过教育体系系统性地培养绿色低碳理念和碳达峰碳中和专业人才，间接支持全社会温室气体减排。</t>
        </is>
      </c>
      <c r="AA28" s="305" t="inlineStr">
        <is>
          <t>N/A</t>
        </is>
      </c>
      <c r="AB28" s="305" t="inlineStr">
        <is>
          <t>N/A</t>
        </is>
      </c>
      <c r="AC28" s="305" t="inlineStr">
        <is>
          <t>社会公众</t>
        </is>
      </c>
      <c r="AD28" s="305" t="inlineStr">
        <is>
          <t>各级教育行政部门、大中小学及幼儿园、职业院校和高等学校。方案为教育行政部门和学校的指导性文件，各级教育行政部门负责制定具体实施方案并组织落实，学校按照方案要求将绿色低碳理念融入教育教学和校园建设。不设强制性合规义务和处罚。</t>
        </is>
      </c>
      <c r="AE28" s="305" t="inlineStr">
        <is>
          <t>生产、发电或转化</t>
        </is>
      </c>
      <c r="AF28" s="305" t="inlineStr">
        <is>
          <t>教育行政部门和学校的绿色低碳发展教育体系建设活动。教育部制定总体方案和指导意见→各级教育行政部门制定地方实施方案并组织落实→大中小学和职业院校将绿色低碳内容融入课程教材、专业设置和校园建设→高等学校建设碳达峰碳中和相关学科专业和国家级创新平台。</t>
        </is>
      </c>
      <c r="AG28" s="305" t="inlineStr">
        <is>
          <t>N/A</t>
        </is>
      </c>
      <c r="AH28" s="305" t="inlineStr">
        <is>
          <t>N/A</t>
        </is>
      </c>
      <c r="AI28" s="305" t="inlineStr">
        <is>
          <t>N/A</t>
        </is>
      </c>
      <c r="AJ28" s="305" t="inlineStr">
        <is>
          <t>1）到2025年绿色低碳生活理念与规范在大中小学普及传播，绿色低碳理念进入大中小学教育体系，全国绿色低碳领域相关专业布点数不少于600个；2）到2030年实现学生绿色低碳生活方式及行为习惯系统养成，形成较为完善的多层次绿色低碳理念育人体系；3）将绿色低碳内容融入基础教育各相关学科教材和高等教育课程体系；4）增设储能、氢能、碳捕集利用与封存、碳排放权交易、碳汇、绿色金融等碳达峰碳中和相关学科专业；5）在师范生培养和各级教师培训中加入碳达峰碳中和知识；6）推动绿色校园建设和可再生能源应用；7）方案为教育行政部门和学校的指导性文件，不设强制性合规义务和处罚。</t>
        </is>
      </c>
      <c r="AK28" s="305" t="inlineStr">
        <is>
          <t>N/A</t>
        </is>
      </c>
      <c r="AL28" s="305" t="inlineStr">
        <is>
          <t>N/A</t>
        </is>
      </c>
      <c r="AM28" s="305" t="inlineStr">
        <is>
          <t>与全国低碳日（CHNCBAPACI04S000）、全国节能宣传周（CHNCBAPACI03S000）等公众宣传教育活动联动：各学校在主题日/周期间开展主题班会、知识竞赛等配套活动。与碳排放管理员国家职业标准（PCE）联动：绿色低碳相关学科专业建设和职业教育为碳排放管理员等职业人才培养提供教育基础。与中共中央、国务院《关于完整准确全面贯彻新发展理念做好碳达峰碳中和工作的意见》和《2030年前碳达峰行动方案》衔接，落实国家碳达峰碳中和战略对教育体系的要求。</t>
        </is>
      </c>
      <c r="AN28" s="305" t="inlineStr">
        <is>
          <t>教育部负责方案的总体制定和组织协调；各级教育行政部门按照方案要求制定地方实施方案，组织辖区内学校落实，并定期总结和上报工作进展。</t>
        </is>
      </c>
      <c r="AO28" s="305" t="inlineStr">
        <is>
          <t>教育部通过通知和门户网站公开发布方案（政府公开发布）；各级教育行政部门转发方案并组织学校落实。</t>
        </is>
      </c>
      <c r="AP28" s="305" t="inlineStr">
        <is>
          <t>方案设定2025年和2030年两阶段目标，实施过程中按计划推进和总结。</t>
        </is>
      </c>
      <c r="AQ28" s="305" t="inlineStr">
        <is>
          <t>是（公开）。方案通过教育部和国务院门户网站向社会全文公开。</t>
        </is>
      </c>
      <c r="AR28" s="305" t="inlineStr">
        <is>
          <t>N/A</t>
        </is>
      </c>
      <c r="AS28" s="305" t="inlineStr">
        <is>
          <t>无合规监测</t>
        </is>
      </c>
      <c r="AT28" s="305" t="inlineStr">
        <is>
          <t>无合规执行</t>
        </is>
      </c>
      <c r="AU28" s="305" t="inlineStr">
        <is>
          <t>其他激励或支持</t>
        </is>
      </c>
      <c r="AV28" s="305" t="inlineStr">
        <is>
          <t>方案本身就是能力建设的顶层设计文件。教育部组织开发绿色低碳发展相关课程教材和教学资源；在师范生培养、各级教师和校长培训中系统纳入碳达峰碳中和知识；支持和引导高校加快碳达峰碳中和相关学科专业建设，推动建设全国重点实验室、国家技术创新中心等国家级创新平台；各地教育行政部门和学校组织落实方案，开展绿色校园建设和相关教育活动。</t>
        </is>
      </c>
      <c r="AW28" s="305" t="inlineStr">
        <is>
          <t>N/A（本工具为教育体系建设方案，通过教育体系系统性地培养绿色低碳理念和碳达峰碳中和专业人才间接支持全社会减排，无直接可量化的温室气体排放覆盖量）</t>
        </is>
      </c>
      <c r="AX28" s="305" t="inlineStr">
        <is>
          <t>N/A（本工具为间接能力建设工具，无直接的温室气体排放覆盖占比）</t>
        </is>
      </c>
      <c r="AY28" s="305" t="inlineStr">
        <is>
          <t>P85</t>
        </is>
      </c>
      <c r="AZ28" s="305" t="inlineStr">
        <is>
          <t>CO2; CH4; N2O; HFCs; PFCs; SF6; NF3</t>
        </is>
      </c>
      <c r="BA28" s="305" t="inlineStr">
        <is>
          <t>正向</t>
        </is>
      </c>
      <c r="BB28" s="305" t="inlineStr">
        <is>
          <t>产业发展；技术创新；资源节约</t>
        </is>
      </c>
      <c r="BC28" s="305" t="inlineStr">
        <is>
          <t>教育部关于印发《绿色低碳发展国民教育体系建设实施方案》的通知（教发〔2022〕2号）</t>
        </is>
      </c>
      <c r="BD28" s="305" t="inlineStr">
        <is>
          <t>https://www.gov.cn/zhengce/zhengceku/2022-11/09/content_5725566.htm</t>
        </is>
      </c>
      <c r="BE28" s="305" t="inlineStr">
        <is>
          <t>N/A</t>
        </is>
      </c>
      <c r="BF28" s="305" t="inlineStr"/>
      <c r="BG28" s="305" t="inlineStr"/>
    </row>
    <row r="29">
      <c r="A29" s="305" t="inlineStr">
        <is>
          <t>CHNCBAGSSI01S000</t>
        </is>
      </c>
      <c r="B29" s="305" t="inlineStr">
        <is>
          <t>工具</t>
        </is>
      </c>
      <c r="C29" s="305" t="inlineStr">
        <is>
          <t>能力建设与公众意识</t>
        </is>
      </c>
      <c r="D29" s="305" t="inlineStr">
        <is>
          <t>绿色标准体系</t>
        </is>
      </c>
      <c r="E29" s="305" t="inlineStr">
        <is>
          <t>工业</t>
        </is>
      </c>
      <c r="F29" s="305" t="inlineStr">
        <is>
          <t>N/A</t>
        </is>
      </c>
      <c r="G29" s="305" t="inlineStr">
        <is>
          <t>绿色制造标准体系</t>
        </is>
      </c>
      <c r="H29" s="305" t="inlineStr">
        <is>
          <t>Green Manufacturing Standard System</t>
        </is>
      </c>
      <c r="I29" s="305" t="inlineStr">
        <is>
          <t>N/A</t>
        </is>
      </c>
      <c r="J29" s="305" t="inlineStr">
        <is>
          <t>绿色制造标准体系是由工业和信息化部与国家标准化管理委员会联合建立的标准制定计划，以《绿色制造标准体系建设指南》（工信部联节〔2016〕304号，2016年9月7日发布）为核心文件，构建覆盖制造业绿色转型全维度的标准体系框架。标准体系分为七个子体系：综合基础、绿色产品、绿色工厂、绿色企业、绿色园区、绿色供应链及绿色评价与服务，覆盖19个制造业行业。建设目标分阶段推进：到2020年制定一批基础通用和关键核心标准，形成基本健全的标准体系；到2025年绿色制造标准在各行业普遍应用，形成较为完善的标准体系。截至2025年，已累计制定发布绿色工厂评价相关标准450余项（覆盖工业领域29个大类、100个中类、334个小类），绿色产品（产品绿色设计）标准近200项，绿色供应链管理国家标准9项及行业/团体标准20余项，绿色园区评价国家标准在制定中。标准体系中除基础通用的推荐性国家标准（GB/T）外，也包括部分强制性国家标准（GB，如能耗限额标准），各标准具有各自独立的效力和适用场景。全国绿色制造技术标准化技术委员会（SAC/TC 337）为绿色制造标准化的主要技术归口机构。</t>
        </is>
      </c>
      <c r="K29" s="305" t="inlineStr">
        <is>
          <t>产业发展；技术创新</t>
        </is>
      </c>
      <c r="L29" s="305" t="inlineStr">
        <is>
          <t>间接</t>
        </is>
      </c>
      <c r="M29" s="305" t="inlineStr">
        <is>
          <t>供给侧</t>
        </is>
      </c>
      <c r="N29" s="305" t="inlineStr">
        <is>
          <t>中国</t>
        </is>
      </c>
      <c r="O29" s="305" t="inlineStr">
        <is>
          <t>国家</t>
        </is>
      </c>
      <c r="P29" s="305" t="inlineStr">
        <is>
          <t>N/A</t>
        </is>
      </c>
      <c r="Q29" s="305" t="inlineStr">
        <is>
          <t>07/09/2016</t>
        </is>
      </c>
      <c r="R29" s="305" t="inlineStr">
        <is>
          <t>07/09/2016</t>
        </is>
      </c>
      <c r="S29" s="305" t="inlineStr">
        <is>
          <t>N/A</t>
        </is>
      </c>
      <c r="T29" s="305" t="inlineStr">
        <is>
          <t>N/A</t>
        </is>
      </c>
      <c r="U29" s="305" t="inlineStr">
        <is>
          <t>N/A</t>
        </is>
      </c>
      <c r="V29" s="305">
        <f>IF(R29="","生效",IF(R29="N/A","生效",IF(TODAY()&lt;DATE(VALUE(RIGHT(R29,4)),VALUE(MID(R29,4,2)),VALUE(LEFT(R29,2))),"计划实施",IF(S29="","生效",IF(S29="N/A","生效",IF(TODAY()&lt;DATE(VALUE(RIGHT(S29,4)),VALUE(MID(S29,4,2)),VALUE(LEFT(S29,2))),"生效","已终止"))))))</f>
        <v/>
      </c>
      <c r="W29" s="305" t="inlineStr">
        <is>
          <t>工业和信息化部（节能与综合利用司）；国家标准化管理委员会；全国绿色制造技术标准化技术委员会（SAC/TC 337，技术归口）</t>
        </is>
      </c>
      <c r="X29" s="305" t="inlineStr">
        <is>
          <t>绿色制造标准体系（标准/信息基础设施）</t>
        </is>
      </c>
      <c r="Y29" s="305" t="inlineStr">
        <is>
          <t>新建</t>
        </is>
      </c>
      <c r="Z29" s="305" t="inlineStr">
        <is>
          <t>本工具为政府主导的标准体系规划和标准制定协调计划，界定和覆盖的对象为绿色制造领域的技术标准体系框架，涵盖综合基础、绿色产品、绿色工厂、绿色企业、绿色园区、绿色供应链及绿色评价与服务七个子体系。至2025年已累计制定发布各级标准约700项，包括推荐性国家标准（GB/T）、强制性国家标准（GB）、行业标准（JC/QB/HG等）和团体标准。各具体标准具有独立的效力和适用场景。</t>
        </is>
      </c>
      <c r="AA29" s="305" t="inlineStr">
        <is>
          <t>N/A</t>
        </is>
      </c>
      <c r="AB29" s="305" t="inlineStr">
        <is>
          <t>N/A</t>
        </is>
      </c>
      <c r="AC29" s="305" t="inlineStr">
        <is>
          <t>企业（标准的使用者）；标准化技术机构（标准的制定者）</t>
        </is>
      </c>
      <c r="AD29" s="305" t="inlineStr">
        <is>
          <t>绿色制造领域标准的制定由全国绿色制造技术标准化技术委员会（SAC/TC 337）及相关行业标准化技术委员会承担。标准的使用者为制造业企业，涵盖各行业规模以上工业企业，企业可自愿采用推荐性标准（GB/T）或遵循强制性标准（GB）。</t>
        </is>
      </c>
      <c r="AE29" s="305" t="inlineStr">
        <is>
          <t>研究与开发</t>
        </is>
      </c>
      <c r="AF29" s="305" t="inlineStr">
        <is>
          <t>政府部门联合标准化管理机构制定标准体系框架和路线图；标准化技术委员会组织标准的调研、起草、征求意见、审查和报批；标准经批准后通过全国标准信息公共服务平台发布；制造业企业根据标准的性质和自身需要选择采用或将标准要求转化为企业生产和管理活动。标准体系规划为指导性和协调性文件，不设强制性合规义务和处罚；但体系内包括的强制性国家标准（GB，如能耗限额）具有法律约束力。</t>
        </is>
      </c>
      <c r="AG29" s="305" t="inlineStr">
        <is>
          <t>N/A</t>
        </is>
      </c>
      <c r="AH29" s="305" t="inlineStr">
        <is>
          <t>N/A</t>
        </is>
      </c>
      <c r="AI29" s="305" t="inlineStr">
        <is>
          <t>N/A</t>
        </is>
      </c>
      <c r="AJ29" s="305" t="inlineStr">
        <is>
          <t>1）工业和信息化部与国家标准委联合发布标准体系建设指南，确立7个子体系的架构；2）根据标准体系建设指南确定各领域标准制定的优先序和任务分工；3）各标准化技术委员会按照标准化工作程序组织具体标准的研究和制定工作；4）标准的制修订遵循《标准化法》规定的程序（立项、起草、征求意见、审查、批准、发布）；5）对标准体系实施效果进行跟踪评估并适时修订完善。标准体系规划本身为指导性文件，不设强制性合规义务。</t>
        </is>
      </c>
      <c r="AK29" s="305" t="inlineStr">
        <is>
          <t>N/A</t>
        </is>
      </c>
      <c r="AL29" s="305" t="inlineStr">
        <is>
          <t>N/A</t>
        </is>
      </c>
      <c r="AM29" s="305" t="inlineStr">
        <is>
          <t>为绿色工厂梯度培育管理（CHNCBACBPI01S000）、绿色设计产品评价、绿色园区评价以及绿色供应链管理评价等绿色制造体系应用层仪器提供标准基础。与国家能耗限额标准（GB系列）、排污许可相关技术规范、碳排放核算与报告标准（GB/T 32150/32151系列）、绿色产品认证标准等互补衔接。为绿色金融目录（如绿色金融支持项目目录）中的绿色产业识别提供技术标准依据。</t>
        </is>
      </c>
      <c r="AN29" s="305" t="inlineStr">
        <is>
          <t>工业和信息化部与国家标准委联合发布标准体系建设指南；各标准化技术委员会（以SAC/TC 337为主）负责标准的起草和技术归口；全国标准信息公共服务平台（std.samr.gov.cn）和全国标准全文公开系统为标准的发布和查询平台。</t>
        </is>
      </c>
      <c r="AO29" s="305" t="inlineStr">
        <is>
          <t>标准体系建设指南通过工业和信息化部网站和政府公报发布；已制定发布的标准通过全国标准信息公共服务平台和全国标准全文公开系统向社会公开。</t>
        </is>
      </c>
      <c r="AP29" s="305" t="inlineStr">
        <is>
          <t>标准体系按建设目标分阶段推进（2020年、2025年目标）；具体标准按标准化工作程序持续制修订。</t>
        </is>
      </c>
      <c r="AQ29" s="305" t="inlineStr">
        <is>
          <t>是（公开）。标准体系建设指南全文通过工业和信息化部网站公开发布。已发布的国家标准和行业标准文本通过全国标准信息公共服务平台和全国标准全文公开系统向社会公开。</t>
        </is>
      </c>
      <c r="AR29" s="305" t="inlineStr">
        <is>
          <t>N/A</t>
        </is>
      </c>
      <c r="AS29" s="305" t="inlineStr">
        <is>
          <t>无合规监测</t>
        </is>
      </c>
      <c r="AT29" s="305" t="inlineStr">
        <is>
          <t>无合规执行</t>
        </is>
      </c>
      <c r="AU29" s="305" t="inlineStr">
        <is>
          <t>其他激励或支持</t>
        </is>
      </c>
      <c r="AV29" s="305" t="inlineStr">
        <is>
          <t>工业和信息化部组织标准体系建设指南的释义和宣贯培训；全国绿色制造技术标准化技术委员会和各行业标准化技术委员会组织开展标准起草人员培训和标准宣贯解读；通过绿色制造公共服务平台（gmpsp.org.cn）发布和推广标准信息；组织绿色制造标准化试点示范和经验交流。</t>
        </is>
      </c>
      <c r="AW29" s="305" t="inlineStr">
        <is>
          <t>N/A（本工具为标准体系规划，通过构建绿色制造技术标准基础、引导和规范制造业绿色低碳转型间接促进温室气体减排，无直接可量化的排放覆盖量）</t>
        </is>
      </c>
      <c r="AX29" s="305" t="inlineStr">
        <is>
          <t>N/A（本工具为间接能力建设工具，无直接的温室气体排放覆盖占比）</t>
        </is>
      </c>
      <c r="AY29" s="305" t="inlineStr">
        <is>
          <t>C10; C11; C12; C13; C14; C15; C16; C17; C18; C19; C20; C21; C22; C23; C24; C25; C26; C27; C28; C29; C30; C31; C32; C33</t>
        </is>
      </c>
      <c r="AZ29" s="305" t="inlineStr">
        <is>
          <t>CO2; CH4; N2O; HFCs; PFCs; SF6; NF3</t>
        </is>
      </c>
      <c r="BA29" s="305" t="inlineStr">
        <is>
          <t>正向</t>
        </is>
      </c>
      <c r="BB29" s="305" t="inlineStr">
        <is>
          <t>产业发展；技术创新；节能；污染防治；资源节约；循环经济</t>
        </is>
      </c>
      <c r="BC29" s="305" t="inlineStr">
        <is>
          <t>工业和信息化部 国家标准化管理委员会关于印发《绿色制造标准体系建设指南》的通知（工信部联节〔2016〕304号）</t>
        </is>
      </c>
      <c r="BD29" s="305" t="inlineStr">
        <is>
          <t>https://www.miit.gov.cn/jgsj/jns/wjfb/art/2020/art_d364c0664fc04535addaeb550cd45f76.html</t>
        </is>
      </c>
      <c r="BE29" s="305" t="inlineStr">
        <is>
          <t>https://www.gov.cn/xinwen/2016-09/29/content_5113568.htm；https://std.samr.gov.cn/（全国标准信息公共服务平台）</t>
        </is>
      </c>
      <c r="BF29" s="305" t="inlineStr"/>
      <c r="BG29" s="305" t="inlineStr"/>
    </row>
    <row r="30">
      <c r="A30" s="305" t="inlineStr">
        <is>
          <t>CHNCBAPCEI01S000</t>
        </is>
      </c>
      <c r="B30" s="305" t="inlineStr">
        <is>
          <t>工具</t>
        </is>
      </c>
      <c r="C30" s="305" t="inlineStr">
        <is>
          <t>能力建设与公众意识</t>
        </is>
      </c>
      <c r="D30" s="305" t="inlineStr">
        <is>
          <t>职业资格认证</t>
        </is>
      </c>
      <c r="E30" s="305" t="inlineStr">
        <is>
          <t>跨部门</t>
        </is>
      </c>
      <c r="F30" s="305" t="inlineStr">
        <is>
          <t>N/A</t>
        </is>
      </c>
      <c r="G30" s="305" t="inlineStr">
        <is>
          <t>碳排放管理员国家职业标准</t>
        </is>
      </c>
      <c r="H30" s="305" t="inlineStr">
        <is>
          <t>National Occupational Standard for Carbon Emission Administrators</t>
        </is>
      </c>
      <c r="I30" s="305" t="inlineStr">
        <is>
          <t>N/A</t>
        </is>
      </c>
      <c r="J30" s="305" t="inlineStr">
        <is>
          <t>碳排放管理员国家职业标准（2023年版）是由人力资源和社会保障部会同生态环境部联合颁布的国家职业标准，是中国首个碳管理领域的国家职业资格标准，旨在规范碳排放管理从业者的职业行为、引导职业教育培训方向并为职业技能等级认定提供依据。标准将碳排放管理员界定为从事二氧化碳等温室气体排放监测、统计核算、核查、交易和咨询等工作的人员，职业编码4-09-07-04，标注绿色职业标识（L）。标准下设六个工种：碳排放监测员、碳排放核算员、碳排放核查员、碳排放交易员、碳排放咨询员和民航碳排放管理员。职业技能等级分设五个等级（五级/初级工、四级/中级工、三级/高级工、二级/技师、一级/高级技师），其中五级/初级工不分工种，碳排放咨询员仅设三级至一级。标准对各等级的职业功能、工作内容、技能要求和相关知识要求作出系统规定，并设定培训参考学时（五级不少于40标准学时，二级/一级不少于100标准学时）和考核标准。标准于2023年9月19日由人力资源和社会保障部办公厅、生态环境部办公厅联合颁布（人社厅发〔2023〕40号），2023年9月22日公开发布，自公布之日起施行。牵头起草单位为中国石油和化学工业联合会，审定单位包括生态环境部环境发展中心、国家应对气候变化战略研究和国际合作中心、清华大学等。</t>
        </is>
      </c>
      <c r="K30" s="305" t="inlineStr">
        <is>
          <t>能力建设；减缓气候变化</t>
        </is>
      </c>
      <c r="L30" s="305" t="inlineStr">
        <is>
          <t>直接</t>
        </is>
      </c>
      <c r="M30" s="305" t="inlineStr">
        <is>
          <t>环境</t>
        </is>
      </c>
      <c r="N30" s="305" t="inlineStr">
        <is>
          <t>中国</t>
        </is>
      </c>
      <c r="O30" s="305" t="inlineStr">
        <is>
          <t>国家</t>
        </is>
      </c>
      <c r="P30" s="305" t="inlineStr">
        <is>
          <t>N/A</t>
        </is>
      </c>
      <c r="Q30" s="305" t="inlineStr">
        <is>
          <t>19/09/2023</t>
        </is>
      </c>
      <c r="R30" s="305" t="inlineStr">
        <is>
          <t>19/09/2023</t>
        </is>
      </c>
      <c r="S30" s="305" t="inlineStr">
        <is>
          <t>N/A</t>
        </is>
      </c>
      <c r="T30" s="305" t="inlineStr">
        <is>
          <t>N/A</t>
        </is>
      </c>
      <c r="U30" s="305" t="inlineStr">
        <is>
          <t>N/A</t>
        </is>
      </c>
      <c r="V30" s="305">
        <f>IF(R30="","生效",IF(R30="N/A","生效",IF(TODAY()&lt;DATE(VALUE(RIGHT(R30,4)),VALUE(MID(R30,4,2)),VALUE(LEFT(R30,2))),"计划实施",IF(S30="","生效",IF(S30="N/A","生效",IF(TODAY()&lt;DATE(VALUE(RIGHT(S30,4)),VALUE(MID(S30,4,2)),VALUE(LEFT(S30,2))),"生效","已终止"))))))</f>
        <v/>
      </c>
      <c r="W30" s="305" t="inlineStr">
        <is>
          <t>人力资源和社会保障部；生态环境部</t>
        </is>
      </c>
      <c r="X30" s="305" t="inlineStr">
        <is>
          <t>碳排放管理员职业标准与技能等级（人力资源建设）</t>
        </is>
      </c>
      <c r="Y30" s="305" t="inlineStr">
        <is>
          <t>N/A</t>
        </is>
      </c>
      <c r="Z30" s="305" t="inlineStr">
        <is>
          <t>本工具为职业资格标准，界定对象为碳排放管理相关职业的技能要求和等级认定标准，包括碳排放监测员、核算员、核查员、交易员、咨询员及民航碳排放管理员六个工种，不直接监管实体排放资产。标准通过规范从业者技能水平间接支持温室气体排放的准确监测、核算、核查和管理。</t>
        </is>
      </c>
      <c r="AA30" s="305" t="inlineStr">
        <is>
          <t>N/A</t>
        </is>
      </c>
      <c r="AB30" s="305" t="inlineStr">
        <is>
          <t>N/A</t>
        </is>
      </c>
      <c r="AC30" s="305" t="inlineStr">
        <is>
          <t>社会公众</t>
        </is>
      </c>
      <c r="AD30" s="305" t="inlineStr">
        <is>
          <t>拟从事碳排放管理相关工作的人员（含碳排放监测、核算、核查、交易、咨询等工种）；开展碳排放管理相关培训的职业院校和培训机构；以及组织实施职业技能等级认定的评价机构。参与为自愿性质，从业者和培训机构可自主参照标准开展培训和认定。</t>
        </is>
      </c>
      <c r="AE30" s="305" t="inlineStr">
        <is>
          <t>注册、许可及行政管理</t>
        </is>
      </c>
      <c r="AF30" s="305" t="inlineStr">
        <is>
          <t>碳排放管理从业人员的职业技能培训、等级认定和从业活动。标准为职业教育和培训提供统一的内容框架和考核基准，培训机构和职业院校依据标准设计课程和开展培训，评价机构依据标准实施职业技能等级认定，从业者通过培训和认定获取相应等级的职业技能证书。</t>
        </is>
      </c>
      <c r="AG30" s="305" t="inlineStr">
        <is>
          <t>N/A</t>
        </is>
      </c>
      <c r="AH30" s="305" t="inlineStr">
        <is>
          <t>N/A</t>
        </is>
      </c>
      <c r="AI30" s="305" t="inlineStr">
        <is>
          <t>N/A</t>
        </is>
      </c>
      <c r="AJ30" s="305" t="inlineStr">
        <is>
          <t>1）标准将碳排放管理员职业设五个技能等级（五级/初级工至一级/高级技师），各等级对应不同的职业功能、工作内容、技能要求和知识要求；2）各工种（监测员、核算员、核查员、交易员、咨询员、民航碳排放管理员）有各自的技能要求和考核标准；3）培训参考学时从五级不少于40标准学时到一级不少于100标准学时不等；4）标准为从业者和培训机构自愿参照，不设强制性合规义务和处罚。</t>
        </is>
      </c>
      <c r="AK30" s="305" t="inlineStr">
        <is>
          <t>N/A</t>
        </is>
      </c>
      <c r="AL30" s="305" t="inlineStr">
        <is>
          <t>N/A</t>
        </is>
      </c>
      <c r="AM30" s="305" t="inlineStr">
        <is>
          <t>与国家职业技能等级认定体系联动：碳排放管理员纳入国家职业技能等级认定目录（绿色职业标识L）。与温室气体排放报告与核查制度（GRV）联动：标准为温室气体排放核算和核查岗位人员提供职业能力基准。与碳排放权交易市场联动：碳排放交易员标准为碳市场参与机构的人员配置和能力建设提供参考。</t>
        </is>
      </c>
      <c r="AN30" s="305" t="inlineStr">
        <is>
          <t>人力资源和社会保障部会同生态环境部负责标准的研究编制、颁布和修订；职业技能等级认定评价机构依据标准对从业人员实施考核和认定。</t>
        </is>
      </c>
      <c r="AO30" s="305" t="inlineStr">
        <is>
          <t>人力资源和社会保障部通过官网公开发布标准全文（政府公开发布）；职业技能等级认定评价机构依据标准发布培训和考核相关信息。</t>
        </is>
      </c>
      <c r="AP30" s="305" t="inlineStr">
        <is>
          <t>不定期修订更新（首次颁布为2023年版）。</t>
        </is>
      </c>
      <c r="AQ30" s="305" t="inlineStr">
        <is>
          <t>是（公开）。标准通过人力资源和社会保障部官网向社会全文公开。</t>
        </is>
      </c>
      <c r="AR30" s="305" t="inlineStr">
        <is>
          <t>N/A</t>
        </is>
      </c>
      <c r="AS30" s="305" t="inlineStr">
        <is>
          <t>无合规监测</t>
        </is>
      </c>
      <c r="AT30" s="305" t="inlineStr">
        <is>
          <t>无合规执行</t>
        </is>
      </c>
      <c r="AU30" s="305" t="inlineStr">
        <is>
          <t>其他激励或支持</t>
        </is>
      </c>
      <c r="AV30" s="305" t="inlineStr">
        <is>
          <t>标准本身就是能力建设的基础性文件。人力资源和社会保障部会同生态环境部组织推动标准的宣贯和实施；职业院校和培训机构依据标准开发培训课程和教材；评价机构依据标准建设题库并开展技能等级认定；相关行业组织、企业和机构参与标准的推广和应用（如中国石油和化学工业联合会等）。2026年出版配套教材《碳排放核算专业知识与实务》。</t>
        </is>
      </c>
      <c r="AW30" s="305" t="inlineStr">
        <is>
          <t>N/A（本工具为职业资格标准，通过规范碳排放管理从业人员技能水平间接支持温室气体排放的监测、核算、核查和管理，无直接可量化的温室气体排放覆盖量）</t>
        </is>
      </c>
      <c r="AX30" s="305" t="inlineStr">
        <is>
          <t>N/A（本工具为间接能力建设工具，无直接的温室气体排放覆盖占比）</t>
        </is>
      </c>
      <c r="AY30" s="305" t="inlineStr">
        <is>
          <t>P85</t>
        </is>
      </c>
      <c r="AZ30" s="305" t="inlineStr">
        <is>
          <t>CO2; CH4; N2O; HFCs; PFCs; SF6; NF3</t>
        </is>
      </c>
      <c r="BA30" s="305" t="inlineStr">
        <is>
          <t>正向</t>
        </is>
      </c>
      <c r="BB30" s="305" t="inlineStr">
        <is>
          <t>产业发展；技术创新</t>
        </is>
      </c>
      <c r="BC30" s="305" t="inlineStr">
        <is>
          <t>人力资源社会保障部办公厅 生态环境部办公厅关于颁布碳排放管理员国家职业标准的通知（人社厅发〔2023〕40号）</t>
        </is>
      </c>
      <c r="BD30" s="305" t="inlineStr">
        <is>
          <t>https://www.mohrss.gov.cn/xxgk2020/fdzdgknr/rcrs_4225/jnrc/202312/t20231205_510006.html</t>
        </is>
      </c>
      <c r="BE30" s="305" t="inlineStr">
        <is>
          <t>N/A</t>
        </is>
      </c>
      <c r="BF30" s="305" t="inlineStr"/>
      <c r="BG30" s="305" t="inlineStr"/>
    </row>
    <row r="31">
      <c r="A31" s="305" t="inlineStr">
        <is>
          <t>CHNCBACBPI01S000</t>
        </is>
      </c>
      <c r="B31" s="305" t="inlineStr">
        <is>
          <t>工具</t>
        </is>
      </c>
      <c r="C31" s="305" t="inlineStr">
        <is>
          <t>能力建设与公众意识</t>
        </is>
      </c>
      <c r="D31" s="305" t="inlineStr">
        <is>
          <t>能力建设计划</t>
        </is>
      </c>
      <c r="E31" s="305" t="inlineStr">
        <is>
          <t>工业</t>
        </is>
      </c>
      <c r="F31" s="305" t="inlineStr">
        <is>
          <t>N/A</t>
        </is>
      </c>
      <c r="G31" s="305" t="inlineStr">
        <is>
          <t>绿色工厂梯度培育及管理</t>
        </is>
      </c>
      <c r="H31" s="305" t="inlineStr">
        <is>
          <t>Green Factory Gradient Cultivation and Management</t>
        </is>
      </c>
      <c r="I31" s="305" t="inlineStr">
        <is>
          <t>N/A</t>
        </is>
      </c>
      <c r="J31" s="305" t="inlineStr">
        <is>
          <t>绿色工厂梯度培育及管理由工业和信息化部印发，是面向制造业企业组织实施分级评价、动态管理和梯度培育的能力建设类信息工具，旨在通过建立国家—省—市三级联动的绿色工厂培育机制，引导企业持续提升绿色低碳水平。绿色工厂是指实现用地集约化、原料无害化、生产洁净化、废物资源化、能源低碳化的企业。办法从两个维度建立梯度培育机制：纵向形成国家、省、市三级联动的绿色工厂培育机制；横向通过绿色工业园区和绿色供应链管理企业带动园区内及供应链上下游企业创建绿色工厂。办法共六章27条，涵盖培育要求、创建程序（自评价或委托第三方评价，通过“工业节能与绿色发展管理平台”提交）、动态管理（“有进有出”机制，对得分连续三年处于后5%的移出名单）和配套机制（推广“企业绿码”，在规划布局、技术改造、金融服务等方面提供支持）。截至目前累计培育国家级绿色工厂8,336家（产值占规上制造业总产值22%）、绿色工业园区616家，带动省市级绿色工厂1.6万余家。</t>
        </is>
      </c>
      <c r="K31" s="305" t="inlineStr">
        <is>
          <t>产业发展；绿色经济</t>
        </is>
      </c>
      <c r="L31" s="305" t="inlineStr">
        <is>
          <t>直接</t>
        </is>
      </c>
      <c r="M31" s="305" t="inlineStr">
        <is>
          <t>供给侧</t>
        </is>
      </c>
      <c r="N31" s="305" t="inlineStr">
        <is>
          <t>中国</t>
        </is>
      </c>
      <c r="O31" s="305" t="inlineStr">
        <is>
          <t>国家</t>
        </is>
      </c>
      <c r="P31" s="305" t="inlineStr">
        <is>
          <t>N/A</t>
        </is>
      </c>
      <c r="Q31" s="305" t="inlineStr">
        <is>
          <t>19/01/2024</t>
        </is>
      </c>
      <c r="R31" s="305" t="inlineStr">
        <is>
          <t>19/01/2024</t>
        </is>
      </c>
      <c r="S31" s="305" t="inlineStr">
        <is>
          <t>N/A</t>
        </is>
      </c>
      <c r="T31" s="305" t="inlineStr">
        <is>
          <t>N/A</t>
        </is>
      </c>
      <c r="U31" s="305" t="inlineStr">
        <is>
          <t>N/A</t>
        </is>
      </c>
      <c r="V31" s="305">
        <f>IF(R31="","生效",IF(R31="N/A","生效",IF(TODAY()&lt;DATE(VALUE(RIGHT(R31,4)),VALUE(MID(R31,4,2)),VALUE(LEFT(R31,2))),"计划实施",IF(S31="","生效",IF(S31="N/A","生效",IF(TODAY()&lt;DATE(VALUE(RIGHT(S31,4)),VALUE(MID(S31,4,2)),VALUE(LEFT(S31,2))),"生效","已终止"))))))</f>
        <v/>
      </c>
      <c r="W31" s="305" t="inlineStr">
        <is>
          <t>工业和信息化部（节能与综合利用司）</t>
        </is>
      </c>
      <c r="X31" s="305" t="inlineStr">
        <is>
          <t>绿色工厂（制造业生产设施）</t>
        </is>
      </c>
      <c r="Y31" s="305" t="inlineStr">
        <is>
          <t>新建；既有</t>
        </is>
      </c>
      <c r="Z31" s="305" t="inlineStr">
        <is>
          <t>本工具为能力建设计划，界定和覆盖的对象为经评价认定的绿色工厂，即实现用地集约化、原料无害化、生产洁净化、废物资源化、能源低碳化的制造业企业生产设施。涵盖国家级、省级、市级三个层次。工具本身为培育和管理性质，不直接监管实体排放资产。</t>
        </is>
      </c>
      <c r="AA31" s="305" t="inlineStr">
        <is>
          <t>N/A</t>
        </is>
      </c>
      <c r="AB31" s="305" t="inlineStr">
        <is>
          <t>N/A</t>
        </is>
      </c>
      <c r="AC31" s="305" t="inlineStr">
        <is>
          <t>企业</t>
        </is>
      </c>
      <c r="AD31" s="305" t="inlineStr">
        <is>
          <t>制造业企业（自愿申报绿色工厂评价认定）；第三方评价机构（受委托开展绿色工厂评价）；各级工业和信息化主管部门（组织推荐和动态管理）；绿色工业园区和绿色供应链管理企业（横向带动）。企业参与为自愿性质，通过管理平台自主申报，不设强制性义务。</t>
        </is>
      </c>
      <c r="AE31" s="305" t="inlineStr">
        <is>
          <t>生产</t>
        </is>
      </c>
      <c r="AF31" s="305" t="inlineStr">
        <is>
          <t>办法覆盖绿色工厂的梯度培育和动态管理活动，包括企业自评价或委托第三方评价、通过管理平台申报、地方推荐、国家认定、以及持续的动态管理和绩效改进。绿色工厂评价涵盖用地、原料、生产、废物、能源五个维度的绿色化水平，引导企业在生产全过程中持续提升绿色低碳绩效。</t>
        </is>
      </c>
      <c r="AG31" s="305" t="inlineStr">
        <is>
          <t>N/A</t>
        </is>
      </c>
      <c r="AH31" s="305" t="inlineStr">
        <is>
          <t>N/A</t>
        </is>
      </c>
      <c r="AI31" s="305" t="inlineStr">
        <is>
          <t>N/A</t>
        </is>
      </c>
      <c r="AJ31" s="305" t="inlineStr">
        <is>
          <t>1）建立国家—省—市三级联动的绿色工厂梯度培育机制；2）绿色工厂须满足用地集约化、原料无害化、生产洁净化、废物资源化、能源低碳化要求；3）企业通过“工业节能与绿色发展管理平台”自主申报，采取自评价或委托第三方评价方式；4）建立“有进有出”的动态管理机制，对得分连续三年处于后5%的移出名单；5）推广“企业绿码”，在规划布局、技术改造、金融服务等方面提供配套支持；6）近三年发生安全/环保事故、失信、偷漏税等不得申报（一票否决）；7）办法为培育和管理性质，企业参与为自愿，不设强制性合规义务和处罚。</t>
        </is>
      </c>
      <c r="AK31" s="305" t="inlineStr">
        <is>
          <t>N/A</t>
        </is>
      </c>
      <c r="AL31" s="305" t="inlineStr">
        <is>
          <t>N/A</t>
        </is>
      </c>
      <c r="AM31" s="305" t="inlineStr">
        <is>
          <t>与绿色工厂评价通则（GB/T 36132-2025）、绿色工业园区评价通则等标准衔接；与绿色供应链管理、绿色设计产品认定、绿色公共采购、绿色金融等政策协同，将绿色工厂纳入相关支持政策优先对象。</t>
        </is>
      </c>
      <c r="AN31" s="305" t="inlineStr">
        <is>
          <t>工业和信息化部（节能与综合利用司）负责制定管理办法、组织国家级绿色工厂的遴选认定和动态管理；省级和市级工业和信息化主管部门负责本辖区绿色工厂的培育、推荐和日常管理。</t>
        </is>
      </c>
      <c r="AO31" s="305" t="inlineStr">
        <is>
          <t>工业和信息化部通过通知和门户网站公开发布办法、年度推荐通知和绿色工厂名单（政府公开发布）；企业通过“工业节能与绿色发展管理平台”（https://green.miit.gov.cn）在线申报和填报动态管理表。</t>
        </is>
      </c>
      <c r="AP31" s="305" t="inlineStr">
        <is>
          <t>每年7月31日前省级推荐至国家；每年4月15日前已认定企业填报动态管理表；年度发布绿色工厂推荐通知和名单。</t>
        </is>
      </c>
      <c r="AQ31" s="305" t="inlineStr">
        <is>
          <t>是（公开）。绿色工厂名单和管理办法通过工业和信息化部门户网站向社会公开。</t>
        </is>
      </c>
      <c r="AR31" s="305" t="inlineStr">
        <is>
          <t>N/A</t>
        </is>
      </c>
      <c r="AS31" s="305" t="inlineStr">
        <is>
          <t>无合规监测</t>
        </is>
      </c>
      <c r="AT31" s="305" t="inlineStr">
        <is>
          <t>无合规执行</t>
        </is>
      </c>
      <c r="AU31" s="305" t="inlineStr">
        <is>
          <t>其他激励或支持</t>
        </is>
      </c>
      <c r="AV31" s="305" t="inlineStr">
        <is>
          <t>工业和信息化部组织绿色工厂评价标准的制修订和宣贯培训；各级工信部门组织绿色工厂经验交流和标杆推广；推广“企业绿码”制度，对绿色工厂实施分级展示和分类管理；将绿色工厂纳入技术改造、绿色金融、政府采购等支持政策的优先对象。</t>
        </is>
      </c>
      <c r="AW31" s="305" t="inlineStr">
        <is>
          <t>N/A（本工具为能力建设计划，通过引导企业创建绿色工厂提升能效和减少排放间接支持工业领域温室气体减排，无直接可量化的排放覆盖量）</t>
        </is>
      </c>
      <c r="AX31" s="305" t="inlineStr">
        <is>
          <t>N/A（本工具为间接能力建设工具，无直接的温室气体排放覆盖占比）</t>
        </is>
      </c>
      <c r="AY31" s="305" t="inlineStr">
        <is>
          <t>C10; C11; C12; C13; C14; C15; C16; C17; C18; C19; C20; C21; C22; C23; C24; C25; C26; C27; C28; C29; C30; C31; C32; C33</t>
        </is>
      </c>
      <c r="AZ31" s="305" t="inlineStr">
        <is>
          <t>CO2; CH4; N2O</t>
        </is>
      </c>
      <c r="BA31" s="305" t="inlineStr">
        <is>
          <t>正向</t>
        </is>
      </c>
      <c r="BB31" s="305" t="inlineStr">
        <is>
          <t>产业发展；资源节约；污染防治；循环经济</t>
        </is>
      </c>
      <c r="BC31" s="305" t="inlineStr">
        <is>
          <t>工业和信息化部关于印发《绿色工厂梯度培育及管理暂行办法》的通知（工信部节〔2024〕13号）</t>
        </is>
      </c>
      <c r="BD31" s="305" t="inlineStr">
        <is>
          <t>https://www.gov.cn/zhengce/zhengceku/202401/content_6929104.htm</t>
        </is>
      </c>
      <c r="BE31" s="305" t="inlineStr">
        <is>
          <t>https://www.miit.gov.cn/jgsj/jns/gzdt/art/2026/art_ff0367abfedd4a4d86d56599878d2ff3.html</t>
        </is>
      </c>
      <c r="BF31" s="305" t="inlineStr"/>
      <c r="BG31" s="305" t="inlineStr"/>
    </row>
    <row r="32">
      <c r="A32" s="305" t="inlineStr">
        <is>
          <t>CHNCBACOCI01S000</t>
        </is>
      </c>
      <c r="B32" s="305" t="inlineStr">
        <is>
          <t>工具</t>
        </is>
      </c>
      <c r="C32" s="305" t="inlineStr">
        <is>
          <t>能力建设与公众意识</t>
        </is>
      </c>
      <c r="D32" s="305" t="inlineStr">
        <is>
          <t>公民行为规范</t>
        </is>
      </c>
      <c r="E32" s="305" t="inlineStr">
        <is>
          <t>跨部门</t>
        </is>
      </c>
      <c r="F32" s="305" t="inlineStr">
        <is>
          <t>N/A</t>
        </is>
      </c>
      <c r="G32" s="305" t="inlineStr">
        <is>
          <t>公民生态环境行为规范十条</t>
        </is>
      </c>
      <c r="H32" s="305" t="inlineStr">
        <is>
          <t>Ten Norms of Ecological and Environmental Behavior for Citizens</t>
        </is>
      </c>
      <c r="I32" s="305" t="inlineStr">
        <is>
          <t>N/A</t>
        </is>
      </c>
      <c r="J32" s="305" t="inlineStr">
        <is>
          <t>公民生态环境行为规范十条由生态环境部、中央精神文明建设办公室、教育部、共青团中央、全国妇联五部门联合发布，是中国首份国家层面面向全体公民的综合性生态环境保护行为规范，旨在引导公民在日常生产生活中履行生态环境保护义务、践行绿色低碳生活方式。规范围绕十个维度提出具体行为指引：“一、关爱生态环境”（学习生态环境政策法规，了解生物多样性和气候变化知识）；“二、节约能源资源”（反浪费，实施“光盘行动”，使用高能效电器，合理设定空调温度）；“三、践行绿色消费”（购买绿色产品，减少一次性用品使用）；“四、选择低碳出行”（优先步行、骑行、公共交通，推广使用新能源汽车）；“五、分类投放垃圾”（学习生活垃圾分类知识，规范分类投放）；“六、减少污染产生”（不露天焚烧，减少化学洗涤剂使用，避免噪声扰民）；“七、呵护自然生态”（参与义务植树，保护野生动植物，拒绝非法野生动植物制品）；“八、参加环保实践”（参与生态环境志愿服务和环保宣传）；“九、参与环境监督”（通过举报热线等渠道举报破坏生态环境行为，包括食品浪费行为监督）；“十、共建美丽中国”（践行简约适度、绿色低碳、文明健康的生活方式，从身边小事做起）。规范最早可追溯至2018年6月4日《公民生态环境行为规范（试行）》（生态环境部公告2018年第12号，2018年6月5日公开发布），系首部全国性公民生态环境行为规范；2023年5月31日修订发布《公民生态环境行为规范十条》（生态环境部等五部门公告2023年第17号，2023年6月5日公开发布），删除“试行”正式命名，纳入气候变化和碳达峰碳中和等内容，加强对食品浪费、生物多样性保护等行为引导。规范为倡导和指导性质，对公民不设强制性合规义务和处罚。</t>
        </is>
      </c>
      <c r="K32" s="305" t="inlineStr">
        <is>
          <t>公众意识；绿色消费</t>
        </is>
      </c>
      <c r="L32" s="305" t="inlineStr">
        <is>
          <t>直接</t>
        </is>
      </c>
      <c r="M32" s="305" t="inlineStr">
        <is>
          <t>需求侧</t>
        </is>
      </c>
      <c r="N32" s="305" t="inlineStr">
        <is>
          <t>中国</t>
        </is>
      </c>
      <c r="O32" s="305" t="inlineStr">
        <is>
          <t>国家</t>
        </is>
      </c>
      <c r="P32" s="305" t="inlineStr">
        <is>
          <t>N/A</t>
        </is>
      </c>
      <c r="Q32" s="305" t="inlineStr">
        <is>
          <t>04/06/2018</t>
        </is>
      </c>
      <c r="R32" s="305" t="inlineStr">
        <is>
          <t>05/06/2018</t>
        </is>
      </c>
      <c r="S32" s="305" t="inlineStr">
        <is>
          <t>N/A</t>
        </is>
      </c>
      <c r="T32" s="305" t="inlineStr">
        <is>
          <t>31/05/2023</t>
        </is>
      </c>
      <c r="U32" s="305" t="inlineStr">
        <is>
          <t>规范可追溯至2018年6月4日《公民生态环境行为规范（试行）》（生态环境部公告2018年第12号，2018年6月5日公开发布），系我国首部全国性公民生态环境行为规范，共十条行为指引。2023年5月31日由生态环境部、中央精神文明建设办公室、教育部、共青团中央、全国妇联五部门修订发布《公民生态环境行为规范十条》（公告2023年第17号，2023年6月5日公开发布），主要修订包括：删除“试行”正式命名为“十条”；纳入气候变化和碳达峰碳中和相关内容；强化食品浪费、生物多样性保护等行为引导；将具体量化建议（如空调温度）调整为“合理设定”等原则性表述；将举报热线更新为更广泛的举报渠道表达。</t>
        </is>
      </c>
      <c r="V32" s="305">
        <f>IF(R32="","生效",IF(R32="N/A","生效",IF(TODAY()&lt;DATE(VALUE(RIGHT(R32,4)),VALUE(MID(R32,4,2)),VALUE(LEFT(R32,2))),"计划实施",IF(S32="","生效",IF(S32="N/A","生效",IF(TODAY()&lt;DATE(VALUE(RIGHT(S32,4)),VALUE(MID(S32,4,2)),VALUE(LEFT(S32,2))),"生效","已终止"))))))</f>
        <v/>
      </c>
      <c r="W32" s="305" t="inlineStr">
        <is>
          <t>生态环境部；中央精神文明建设办公室；教育部；共青团中央；全国妇联</t>
        </is>
      </c>
      <c r="X32" s="305" t="inlineStr">
        <is>
          <t>公众环境意识与行为规范（行为倡导）</t>
        </is>
      </c>
      <c r="Y32" s="305" t="inlineStr">
        <is>
          <t>N/A</t>
        </is>
      </c>
      <c r="Z32" s="305" t="inlineStr">
        <is>
          <t>本工具界定和覆盖的对象为公民日常生产生活中的生态环境行为规范和意识，不直接监管实体排放资产。规范通过十个维度的行为指引，倡导节约能源资源、绿色消费、低碳出行、垃圾分类、减污降碳、生态保护、环保参与和环境监督等行为，引导公民从身边小事做起践行绿色低碳生活方式。规范为倡导和指导性质，不设强制性合规义务和处罚。</t>
        </is>
      </c>
      <c r="AA32" s="305" t="inlineStr">
        <is>
          <t>N/A</t>
        </is>
      </c>
      <c r="AB32" s="305" t="inlineStr">
        <is>
          <t>N/A</t>
        </is>
      </c>
      <c r="AC32" s="305" t="inlineStr">
        <is>
          <t>社会公众</t>
        </is>
      </c>
      <c r="AD32" s="305" t="inlineStr">
        <is>
          <t>全体公民个人和家庭。规范面向全社会成员，倡导每一位公民在日常生产生活中自觉遵守生态环境保护行为规范。参与为自愿性质，通过倡导和指导引导行为改变，不设强制性合规义务和处罚。</t>
        </is>
      </c>
      <c r="AE32" s="305" t="inlineStr">
        <is>
          <t>消费与使用</t>
        </is>
      </c>
      <c r="AF32" s="305" t="inlineStr">
        <is>
          <t>本规范引导和规范的受规制活动为公民日常生产生活中的消费与使用行为，涵盖能源资源消费（节约用电用水、合理使用空调）、商品和服务消费（购买绿色产品、减少一次性用品）、出行方式选择（低碳出行、优先公共交通）、废弃物处置（生活垃圾分类投放）以及生态环境参与（义务植树、志愿服务、环境监督）等。规范通过倡导简约适度、绿色低碳、文明健康的生活方式，引导公民在消费与使用环节减少温室气体排放和生态环境影响。</t>
        </is>
      </c>
      <c r="AG32" s="305" t="inlineStr">
        <is>
          <t>N/A</t>
        </is>
      </c>
      <c r="AH32" s="305" t="inlineStr">
        <is>
          <t>N/A</t>
        </is>
      </c>
      <c r="AI32" s="305" t="inlineStr">
        <is>
          <t>N/A</t>
        </is>
      </c>
      <c r="AJ32" s="305" t="inlineStr">
        <is>
          <t>1）规范围绕关爱生态环境、节约能源资源、践行绿色消费、选择低碳出行、分类投放垃圾、减少污染产生、呵护自然生态、参加环保实践、参与环境监督、共建美丽中国十个维度提出行为指引；2）规范为倡导和指导性质，引导公民自觉遵守，不设强制性合规义务和处罚；3）各相关部门和地方政府结合职责和地方实际，组织开展规范的宣传推广、教育普及和实践活动；4）鼓励将规范融入学校教育、社区治理、企业社会责任等场景。</t>
        </is>
      </c>
      <c r="AK32" s="305" t="inlineStr">
        <is>
          <t>N/A</t>
        </is>
      </c>
      <c r="AL32" s="305" t="inlineStr">
        <is>
          <t>N/A</t>
        </is>
      </c>
      <c r="AM32" s="305" t="inlineStr">
        <is>
          <t>与全国低碳日（CHNCBAPACI04S000）、全国节能宣传周（CHNCBAPACI03S000）、全国生态日（CHNCBAPACI02S000）等公众宣传教育活动协同推进，公民十条为各类主题宣传活动提供长期稳定的行为框架和内容基础。与绿色消费、垃圾分类等专项政策衔接，为相关制度和实践的公众参与提供行为指引。与《中华人民共和国环境保护法》关于“一切单位和个人都有保护环境的义务”的规定相呼应。</t>
        </is>
      </c>
      <c r="AN32" s="305" t="inlineStr">
        <is>
          <t>生态环境部（宣传教育司）会同中央精神文明建设办公室、教育部、共青团中央、全国妇联负责规范的研究编制、修订更新和宣传推广。</t>
        </is>
      </c>
      <c r="AO32" s="305" t="inlineStr">
        <is>
          <t>五部门通过正式公告和门户网站公开发布规范（政府公开发布）；通过新闻发布会、媒体报道、公益广告、新媒体等多渠道向社会广泛传播；联合各地相关部门和机构组织开展宣传教育推广活动。</t>
        </is>
      </c>
      <c r="AP32" s="305" t="inlineStr">
        <is>
          <t>不定期修订更新。首次发布于2018年（试行），2023年正式修订发布。</t>
        </is>
      </c>
      <c r="AQ32" s="305" t="inlineStr">
        <is>
          <t>是（公开）。规范通过生态环境部和联合发布部门的门户网站向社会全文公开。</t>
        </is>
      </c>
      <c r="AR32" s="305" t="inlineStr">
        <is>
          <t>N/A</t>
        </is>
      </c>
      <c r="AS32" s="305" t="inlineStr">
        <is>
          <t>无合规监测</t>
        </is>
      </c>
      <c r="AT32" s="305" t="inlineStr">
        <is>
          <t>无合规执行</t>
        </is>
      </c>
      <c r="AU32" s="305" t="inlineStr">
        <is>
          <t>其他激励或支持</t>
        </is>
      </c>
      <c r="AV32" s="305" t="inlineStr">
        <is>
          <t>生态环境部联合相关部门组织开展规范的全国宣传推广和教育普及；各地生态环境部门会同相关部门结合地方实际制定具体实施方案；持续开展“美丽中国我是行动者”等主题实践活动；将公民十条内容融入学校教育体系和公众生态环境教育基地建设；鼓励社会组织、志愿者开展相关宣传和实践活动。</t>
        </is>
      </c>
      <c r="AW32" s="305" t="inlineStr">
        <is>
          <t>N/A（本工具为公民行为规范类工具，通过倡导绿色低碳生活方式间接促进减排，无直接可量化的温室气体排放覆盖量）</t>
        </is>
      </c>
      <c r="AX32" s="305" t="inlineStr">
        <is>
          <t>N/A（本工具为间接行为倡导工具，无直接的温室气体排放覆盖占比）</t>
        </is>
      </c>
      <c r="AY32" s="305" t="inlineStr">
        <is>
          <t>M72</t>
        </is>
      </c>
      <c r="AZ32" s="305" t="inlineStr">
        <is>
          <t>CO2; CH4; N2O</t>
        </is>
      </c>
      <c r="BA32" s="305" t="inlineStr">
        <is>
          <t>正向</t>
        </is>
      </c>
      <c r="BB32" s="305" t="inlineStr">
        <is>
          <t>产业发展；污染防治；资源节约；循环经济；生态保护；公众健康</t>
        </is>
      </c>
      <c r="BC32" s="305" t="inlineStr">
        <is>
          <t>生态环境部 中央精神文明建设办公室 教育部 共青团中央 全国妇联关于发布《公民生态环境行为规范十条》的公告（公告2023年第17号）</t>
        </is>
      </c>
      <c r="BD32" s="305" t="inlineStr">
        <is>
          <t>https://www.mee.gov.cn/xxgk2018/xxgk/xxgk01/202306/t20230605_1032476.html</t>
        </is>
      </c>
      <c r="BE32" s="305" t="inlineStr">
        <is>
          <t>https://www.mee.gov.cn/xxgk2018/xxgk/xxgk01/201806/t20180605_629588.html</t>
        </is>
      </c>
      <c r="BF32" s="305" t="inlineStr"/>
      <c r="BG32" s="305" t="inlineStr"/>
    </row>
  </sheetData>
  <mergeCells count="9">
    <mergeCell ref="AY1:BB1"/>
    <mergeCell ref="X1:AL1"/>
    <mergeCell ref="N1:W1"/>
    <mergeCell ref="BC1:BD1"/>
    <mergeCell ref="AM1:AV1"/>
    <mergeCell ref="C1:F1"/>
    <mergeCell ref="AW1:AX1"/>
    <mergeCell ref="A1:B1"/>
    <mergeCell ref="G1:M1"/>
  </mergeCells>
  <pageMargins left="0.7" right="0.7" top="0.75" bottom="0.75" header="0.3" footer="0.3"/>
</worksheet>
</file>

<file path=xl/worksheets/sheet11.xml><?xml version="1.0" encoding="utf-8"?>
<worksheet xmlns="http://schemas.openxmlformats.org/spreadsheetml/2006/main">
  <sheetPr>
    <outlinePr summaryBelow="1" summaryRight="1"/>
    <pageSetUpPr/>
  </sheetPr>
  <dimension ref="A1:AX42"/>
  <sheetViews>
    <sheetView tabSelected="1" topLeftCell="X1" workbookViewId="0">
      <selection activeCell="AO25" sqref="AO25"/>
    </sheetView>
  </sheetViews>
  <sheetFormatPr baseColWidth="8" defaultRowHeight="13.5"/>
  <sheetData>
    <row r="1" ht="15.75" customHeight="1">
      <c r="A1" s="32" t="inlineStr">
        <is>
          <t>识别信息</t>
        </is>
      </c>
      <c r="C1" s="43" t="inlineStr">
        <is>
          <t>分类 - 工具类型</t>
        </is>
      </c>
      <c r="G1" s="45" t="inlineStr">
        <is>
          <t>政策描述</t>
        </is>
      </c>
      <c r="N1" s="47" t="inlineStr">
        <is>
          <t>行政信息</t>
        </is>
      </c>
      <c r="X1" s="49" t="inlineStr">
        <is>
          <t>政策规制基础与强度</t>
        </is>
      </c>
      <c r="AM1" s="51" t="inlineStr">
        <is>
          <t>工具特定属性</t>
        </is>
      </c>
      <c r="AP1" s="53" t="inlineStr">
        <is>
          <t>温室气体排放基础</t>
        </is>
      </c>
      <c r="AR1" s="43" t="inlineStr">
        <is>
          <t>分类与指标</t>
        </is>
      </c>
      <c r="AV1" s="47" t="inlineStr">
        <is>
          <t>法规参考</t>
        </is>
      </c>
      <c r="AX1" s="86" t="n"/>
    </row>
    <row r="2" ht="15.75" customHeight="1">
      <c r="A2" s="174" t="inlineStr">
        <is>
          <t>政策工具ID</t>
        </is>
      </c>
      <c r="B2" s="174" t="inlineStr">
        <is>
          <t>工具/子方案</t>
        </is>
      </c>
      <c r="C2" s="175" t="inlineStr">
        <is>
          <t>组别</t>
        </is>
      </c>
      <c r="D2" s="175" t="inlineStr">
        <is>
          <t>路径</t>
        </is>
      </c>
      <c r="E2" s="175" t="inlineStr">
        <is>
          <t>排放部门</t>
        </is>
      </c>
      <c r="F2" s="175" t="inlineStr">
        <is>
          <t>子行业</t>
        </is>
      </c>
      <c r="G2" s="176" t="inlineStr">
        <is>
          <t>本国工具名称</t>
        </is>
      </c>
      <c r="H2" s="176" t="inlineStr">
        <is>
          <t>英文工具名称</t>
        </is>
      </c>
      <c r="I2" s="176" t="inlineStr">
        <is>
          <t>政策包</t>
        </is>
      </c>
      <c r="J2" s="176" t="inlineStr">
        <is>
          <t>描述</t>
        </is>
      </c>
      <c r="K2" s="176" t="inlineStr">
        <is>
          <t>目标</t>
        </is>
      </c>
      <c r="L2" s="176" t="inlineStr">
        <is>
          <t>减缓相关性</t>
        </is>
      </c>
      <c r="M2" s="176" t="inlineStr">
        <is>
          <t>作用渠道</t>
        </is>
      </c>
      <c r="N2" s="177" t="inlineStr">
        <is>
          <t>国家</t>
        </is>
      </c>
      <c r="O2" s="177" t="inlineStr">
        <is>
          <t>管辖层级</t>
        </is>
      </c>
      <c r="P2" s="177" t="inlineStr">
        <is>
          <t>管辖地名称</t>
        </is>
      </c>
      <c r="Q2" s="177" t="inlineStr">
        <is>
          <t>通过日期</t>
        </is>
      </c>
      <c r="R2" s="177" t="inlineStr">
        <is>
          <t>生效日期</t>
        </is>
      </c>
      <c r="S2" s="177" t="inlineStr">
        <is>
          <t>终止日期</t>
        </is>
      </c>
      <c r="T2" s="177" t="inlineStr">
        <is>
          <t>最近修订</t>
        </is>
      </c>
      <c r="U2" s="177" t="inlineStr">
        <is>
          <t>最近修订（详情）</t>
        </is>
      </c>
      <c r="V2" s="177" t="inlineStr">
        <is>
          <t>状态</t>
        </is>
      </c>
      <c r="W2" s="177" t="inlineStr">
        <is>
          <t>管理机构</t>
        </is>
      </c>
      <c r="X2" s="178" t="inlineStr">
        <is>
          <t>受规制资产</t>
        </is>
      </c>
      <c r="Y2" s="178" t="inlineStr">
        <is>
          <t>受规制资产（状态）</t>
        </is>
      </c>
      <c r="Z2" s="178" t="inlineStr">
        <is>
          <t>受规制资产（详情）</t>
        </is>
      </c>
      <c r="AA2" s="178" t="inlineStr">
        <is>
          <t>受规制资产（其他）</t>
        </is>
      </c>
      <c r="AB2" s="178" t="inlineStr">
        <is>
          <t>受规制资产（阈值范围）</t>
        </is>
      </c>
      <c r="AC2" s="178" t="inlineStr">
        <is>
          <t>受规制主体</t>
        </is>
      </c>
      <c r="AD2" s="178" t="inlineStr">
        <is>
          <t>受规制主体（详情）</t>
        </is>
      </c>
      <c r="AE2" s="178" t="inlineStr">
        <is>
          <t>受规制活动</t>
        </is>
      </c>
      <c r="AF2" s="178" t="inlineStr">
        <is>
          <t>受规制活动（详情）</t>
        </is>
      </c>
      <c r="AG2" s="178" t="inlineStr">
        <is>
          <t>强度（数值）</t>
        </is>
      </c>
      <c r="AH2" s="178" t="inlineStr">
        <is>
          <t>强度（单位）</t>
        </is>
      </c>
      <c r="AI2" s="178" t="inlineStr">
        <is>
          <t>强度（详情）</t>
        </is>
      </c>
      <c r="AJ2" s="178" t="inlineStr">
        <is>
          <t>要求说明</t>
        </is>
      </c>
      <c r="AK2" s="178" t="inlineStr">
        <is>
          <t>合规计算方法I</t>
        </is>
      </c>
      <c r="AL2" s="178" t="inlineStr">
        <is>
          <t>合规计算方法II</t>
        </is>
      </c>
      <c r="AM2" s="176" t="inlineStr">
        <is>
          <t>参与激励</t>
        </is>
      </c>
      <c r="AN2" s="176" t="inlineStr">
        <is>
          <t>监测</t>
        </is>
      </c>
      <c r="AO2" s="176" t="inlineStr">
        <is>
          <t>违规制裁</t>
        </is>
      </c>
      <c r="AP2" s="180" t="inlineStr">
        <is>
          <t>温室气体排放覆盖（绝对量）</t>
        </is>
      </c>
      <c r="AQ2" s="180" t="inlineStr">
        <is>
          <t>温室气体排放覆盖（占国内排放百分比）</t>
        </is>
      </c>
      <c r="AR2" s="175" t="inlineStr">
        <is>
          <t>经济行业</t>
        </is>
      </c>
      <c r="AS2" s="175" t="inlineStr">
        <is>
          <t>受影响的温室气体</t>
        </is>
      </c>
      <c r="AT2" s="175" t="inlineStr">
        <is>
          <t>减缓效果</t>
        </is>
      </c>
      <c r="AU2" s="175" t="inlineStr">
        <is>
          <t>减缓协同效益</t>
        </is>
      </c>
      <c r="AV2" s="177" t="inlineStr">
        <is>
          <t>法律文件名称</t>
        </is>
      </c>
      <c r="AW2" s="177" t="inlineStr">
        <is>
          <t>法律文件链接</t>
        </is>
      </c>
      <c r="AX2" s="177" t="inlineStr">
        <is>
          <t>其他网页链接</t>
        </is>
      </c>
    </row>
    <row r="3">
      <c r="A3" s="305" t="inlineStr">
        <is>
          <t>CHNVTSVCMI01S000</t>
        </is>
      </c>
      <c r="B3" s="305" t="inlineStr">
        <is>
          <t>工具</t>
        </is>
      </c>
      <c r="C3" s="305" t="inlineStr">
        <is>
          <t>自愿交易体系</t>
        </is>
      </c>
      <c r="D3" s="305" t="inlineStr">
        <is>
          <t>自愿碳市场</t>
        </is>
      </c>
      <c r="E3" s="305" t="inlineStr">
        <is>
          <t>农业、林业和其他土地利用；能源；交通；工业；建筑</t>
        </is>
      </c>
      <c r="F3" s="305" t="inlineStr">
        <is>
          <t>林业碳汇; 可再生能源发电; 海洋碳汇（蓝碳、盐沼、海草床）; 公路隧道节能; 煤矿瓦斯利用; 油气伴生气回收; 淤地坝碳汇; 农业废弃物沼气利用; 建筑节能改造; 可再生能源电解水制氢; 电气设备SF6回收净化; 中深层地热能供暖</t>
        </is>
      </c>
      <c r="G3" s="305" t="inlineStr">
        <is>
          <t>全国温室气体自愿减排交易市场</t>
        </is>
      </c>
      <c r="H3" s="305" t="inlineStr">
        <is>
          <t>China National Voluntary GHG Emission Reduction Trading Market</t>
        </is>
      </c>
      <c r="I3" s="305" t="inlineStr">
        <is>
          <t>N/A</t>
        </is>
      </c>
      <c r="J3" s="305" t="inlineStr">
        <is>
          <t>全国温室气体自愿减排交易市场（China Certified Emission Reduction, CCER）是由生态环境部主管、国家市场监督管理总局协同监管的国家级自愿性温室气体减排量交易机制。经审定登记的符合条件的自愿减排项目可将核证的温室气体减排量（CCER）在统一交易系统挂牌交易，购买方可用CCER抵销碳排放配额清缴、企业温室气体排放或自愿碳中和声明。该市场于2012年由国家发展改革委以《温室气体自愿减排交易管理暂行办法》（发改气候〔2012〕1668号）首次建立，2017年3月14日暂停项目注册，2023年以生态环境部令第31号《温室气体自愿减排交易管理办法（试行）》重启，2024年1月22日全国统一交易市场正式上线运行。核心制度架构包括：（1）方法学体系——由生态环境部统一制定和发布项目方法学，截至2025年底已发布18项方法学，涵盖可再生能源、碳汇、甲烷利用与油气回收、农业、建筑节能、SF6减排、地热能供暖等领域；（2）项目审定与减排量核证——项目经审定机构审定、注册登记机构登记后产生CCER，减排量须经核查机构核查；（3）交易系统——北京绿色交易所负责CCER集中统一交易与结算，采用挂牌协议、大宗协议、单向竞价等交易方式；（4）用途——重点排放单位可用CCER抵销不超过应清缴配额5%的碳排放配额，也可用于大型活动碳中和、企业自愿碳中和声明等。截至2025年底，注册登记系统累计开户6106家，已登记项目33个，累计登记减排量1776.37万吨（来源：生态环境部）；全年成交量884.41万吨，成交额突破6.26亿元（来源：北京绿色交易所）。</t>
        </is>
      </c>
      <c r="K3" s="305" t="inlineStr">
        <is>
          <t>减缓气候变化</t>
        </is>
      </c>
      <c r="L3" s="305" t="inlineStr">
        <is>
          <t>直接</t>
        </is>
      </c>
      <c r="M3" s="305" t="inlineStr">
        <is>
          <t>供给侧</t>
        </is>
      </c>
      <c r="N3" s="305" t="inlineStr">
        <is>
          <t>中国</t>
        </is>
      </c>
      <c r="O3" s="305" t="inlineStr">
        <is>
          <t>国家</t>
        </is>
      </c>
      <c r="P3" s="305" t="inlineStr">
        <is>
          <t>N/A</t>
        </is>
      </c>
      <c r="Q3" s="305" t="inlineStr">
        <is>
          <t>13/06/2012</t>
        </is>
      </c>
      <c r="R3" s="305" t="inlineStr">
        <is>
          <t>13/06/2012</t>
        </is>
      </c>
      <c r="S3" s="305" t="inlineStr">
        <is>
          <t>N/A</t>
        </is>
      </c>
      <c r="T3" s="305" t="inlineStr">
        <is>
          <t>19/10/2023</t>
        </is>
      </c>
      <c r="U3" s="305" t="inlineStr">
        <is>
          <t>2012年6月13日国家发展改革委印发《温室气体自愿减排交易管理暂行办法》（发改气候〔2012〕1668号）首次建立CCER制度；2017年3月14日国家发展改革委公告暂停CCER项目备案申请和减排量备案（待修订完善后重启）；2023年10月19日生态环境部与国家市场监督管理总局联合发布部令第31号《温室气体自愿减排交易管理办法（试行）》，重构制度体系：统一方法学制定、建立注册登记与交易系统分离机制、纳入市场监管部门协同监管；2024年1月22日全国统一交易市场正式启动运营。旧版已备案项目须重新申请登记，原已备案减排量可按国家规定继续使用。</t>
        </is>
      </c>
      <c r="V3" s="305">
        <f>IF(R3="","生效",IF(R3="N/A","生效",IF(TODAY()&lt;DATE(VALUE(RIGHT(R3,4)),VALUE(MID(R3,4,2)),VALUE(LEFT(R3,2))),"计划实施",IF(S3="","生效",IF(S3="N/A","生效",IF(TODAY()&lt;DATE(VALUE(RIGHT(S3,4)),VALUE(MID(S3,4,2)),VALUE(LEFT(S3,2))),"生效","已终止"))))))</f>
        <v/>
      </c>
      <c r="W3" s="305" t="inlineStr">
        <is>
          <t>生态环境部（应对气候变化司，统筹监管与方法学制定）；国家市场监督管理总局（审定与核查机构监管）；国家应对气候变化战略研究和国际合作中心（注册登记机构）；北京绿色交易所（交易机构）</t>
        </is>
      </c>
      <c r="X3" s="305" t="inlineStr">
        <is>
          <t>核证自愿减排量（CCER）/碳信用交易市场基础设施</t>
        </is>
      </c>
      <c r="Y3" s="305" t="inlineStr">
        <is>
          <t>新建</t>
        </is>
      </c>
      <c r="Z3" s="305" t="inlineStr">
        <is>
          <t>本工具界定和覆盖的对象为全国温室气体自愿减排交易市场，包括：统一的注册登记系统和交易系统；经生态环境部批准的方法学体系（截至2025年底18项已发布方法学）；经审定登记的减排项目及其产生的核证自愿减排量（CCER）；审定与核查机构（首批5家）；以及交易规则和市场监督管理制度。截至2025年底，已登记33个项目（涵盖海上风电、光热发电、林业碳汇、红树林营造、油气伴生气回收、滨海盐沼与海草床修复、淤地坝碳汇、农业废弃物沼气利用、建筑节能改造、电解水制氢、SF6回收净化、地热能供暖等），累计登记减排量1776.37万吨；累计成交量921.94万吨，成交额6.50亿元（来源：北京绿色交易所/生态环境部）。</t>
        </is>
      </c>
      <c r="AA3" s="305" t="inlineStr">
        <is>
          <t>N/A</t>
        </is>
      </c>
      <c r="AB3" s="305" t="inlineStr">
        <is>
          <t>N/A</t>
        </is>
      </c>
      <c r="AC3" s="305" t="inlineStr">
        <is>
          <t>企业（项目业主和交易主体）；金融机构；审定与核查机构</t>
        </is>
      </c>
      <c r="AD3" s="305" t="inlineStr">
        <is>
          <t>减排项目业主：境内依法成立的法人和其他组织，可自愿申请项目审定与减排量登记；交易主体：符合规定的法人、其他组织和自然人（首次将个人纳入参与主体），通过统一交易系统参与CCER买卖；审定与核查机构：经市场监管总局会同生态环境部批准的认证机构（首批5家），负责项目审定和减排量核查；重点排放单位：可用CCER抵销碳排放配额清缴（不超过应清缴配额的5%）。项目参与为自愿性质，不设强制性参与义务。</t>
        </is>
      </c>
      <c r="AE3" s="305" t="inlineStr">
        <is>
          <t>注册、许可及行政管理；融资与投资；减排或预防</t>
        </is>
      </c>
      <c r="AF3" s="305" t="inlineStr">
        <is>
          <t>本工具规范和引导的受规制活动为温室气体自愿减排项目的开发、审定、登记、减排量核证以及CCER的交易和抵销。减排项目业主依据生态环境部发布的方法学开发项目，经审定机构审定、注册登记机构审核通过后取得项目登记；项目业主编制减排量核算报告，经核查机构核查、注册登记机构审核通过后获得CCER签发；CCER通过北京绿色交易所统一交易系统挂牌交易；购买方可将CCER用于碳排放配额清缴抵销、企业温室气体排放抵销或自愿碳中和声明。交易为自愿性质，无强制性参与义务。</t>
        </is>
      </c>
      <c r="AG3" s="305" t="inlineStr">
        <is>
          <t>70.76</t>
        </is>
      </c>
      <c r="AH3" s="305" t="inlineStr">
        <is>
          <t>元/吨</t>
        </is>
      </c>
      <c r="AI3" s="305" t="inlineStr">
        <is>
          <t>2025年全国CCER综合交易均价（来源：北京绿色交易所）。2025年全年成交量884.41万吨，成交额6.26亿元。</t>
        </is>
      </c>
      <c r="AJ3" s="305" t="inlineStr">
        <is>
          <t>1）减排项目须具备真实性、唯一性和额外性，属生态环境部发布的方法学支持领域，于2012年11月8日之后开工建设，减排量产生于2020年9月22日之后且在申请登记之日前5年以内；2）有法定减排义务的项目、已纳入碳排放权交易市场配额管理的项目不得申请CCER项目登记；3）项目业主不得委托同一机构同时承担项目审定和减排量核查；4）所有交易须通过北京绿色交易所统一交易系统进行；5）重点排放单位可用CCER抵销不超过应清缴配额5%的碳排放配额；6）交易方式包括挂牌协议、大宗协议、单向竞价等；7）项目业主提供虚假材料处1万-10万元罚款，弄虚作假撤销登记且三年内不再受理；审定与核查机构违规处5万-20万元罚款。</t>
        </is>
      </c>
      <c r="AK3" s="305" t="inlineStr">
        <is>
          <t>减排量 = 基准线排放量 - 项目排放量 - 泄漏量。基准线排放量按方法学规定的基准线情景计算；项目排放量按项目实际排放监测数据计算；泄漏量按方法学规定评估项目边界外的间接排放影响。具体计算公式和参数由各方法学分别规定。</t>
        </is>
      </c>
      <c r="AL3" s="305" t="inlineStr">
        <is>
          <t>N/A（各方法学仅规定一种核算方法）</t>
        </is>
      </c>
      <c r="AM3" s="305" t="inlineStr">
        <is>
          <t>减排项目业主可通过开发和销售CCER获得碳收益；2025年CCER交易均价70.76元/吨（光热项目81.58元/吨、海上风电69.27元/吨）（来源：北京绿色交易所），为可再生能源、林业碳汇等项目提供额外收入来源；购买方可通过购买CCER抵销碳排放配额清缴义务或实现碳中和声明，降低合规成本；首批CCER于2025年3月7日开市交易，首日成交量74.88万吨、成交额6024.18万元、均价80.45元/吨。</t>
        </is>
      </c>
      <c r="AN3" s="305" t="inlineStr">
        <is>
          <t>生态环境部负责统筹监管，对项目业主实施监督管理；市场监管部门负责审定与核查活动的日常监管；注册登记机构对项目登记和减排量签发进行审查（15个工作日内审核）；交易机构对CCER交易行为进行实时监测；审定与核查机构纳入认证机构管理（须具备10名以上专职人员等资质条件）。生态环境部与市场监管总局建立信息共享与协调工作机制，鼓励社会监督。</t>
        </is>
      </c>
      <c r="AO3" s="305" t="inlineStr">
        <is>
          <t>项目业主提供虚假材料或篡改数据：处1万-10万元罚款；故意弄虚作假撤销项目登记，三年内不再受理该业主的CCER项目登记申请。审定与核查机构出具虚假报告或违规：处5万-20万元罚款，情节严重撤销批准文件。交易主体操纵市场：通报批评并处1万-10万元罚款。</t>
        </is>
      </c>
      <c r="AP3" s="305" t="inlineStr">
        <is>
          <t>截至2025年底，累计登记减排量1776.37万吨CO₂e，累计成交量921.94万吨（来源：生态环境部/北京绿色交易所）。2025年全年成交量884.41万吨，成交额6.26亿元。</t>
        </is>
      </c>
      <c r="AQ3" s="305" t="inlineStr">
        <is>
          <t>N/A（本工具为全国性碳信用交易市场，覆盖多行业自愿减排项目，无单一国内排放占比口径）</t>
        </is>
      </c>
      <c r="AR3" s="305" t="inlineStr">
        <is>
          <t>A01; A02; B05; B06; D35; F41</t>
        </is>
      </c>
      <c r="AS3" s="305" t="inlineStr">
        <is>
          <t>CO2; CH4; SF6</t>
        </is>
      </c>
      <c r="AT3" s="305" t="inlineStr">
        <is>
          <t>正向</t>
        </is>
      </c>
      <c r="AU3" s="305" t="inlineStr">
        <is>
          <t>可再生能源发展；技术创新；生态保护；产业发展；资源节约；污染防治；能源安全；生物多样性保护；适应气候变化</t>
        </is>
      </c>
      <c r="AV3" s="305" t="inlineStr">
        <is>
          <t>《温室气体自愿减排交易管理办法（试行）》（生态环境部 国家市场监督管理总局令第31号，2023年10月19日公布并施行）</t>
        </is>
      </c>
      <c r="AW3" s="305" t="inlineStr">
        <is>
          <t>https://www.mee.gov.cn/xxgk2018/xxgk/xxgk02/202310/t20231020_1043694.html</t>
        </is>
      </c>
      <c r="AX3" s="305" t="inlineStr">
        <is>
          <t>https://www.mee.gov.cn/ywgz/ydqhbh/wsqtkz/202310/t20231025_1043940.shtml（方法学发布页面）；https://www.cets.org.cn/（全国碳市场信息网）</t>
        </is>
      </c>
    </row>
    <row r="4">
      <c r="A4" s="302" t="inlineStr">
        <is>
          <t>CHNVTSVCMI01S001</t>
        </is>
      </c>
      <c r="B4" s="302" t="inlineStr">
        <is>
          <t>子方案</t>
        </is>
      </c>
      <c r="C4" s="302" t="inlineStr">
        <is>
          <t>自愿交易体系</t>
        </is>
      </c>
      <c r="D4" s="302" t="inlineStr">
        <is>
          <t>自愿碳市场</t>
        </is>
      </c>
      <c r="E4" s="302" t="inlineStr">
        <is>
          <t>农业、林业和其他土地利用</t>
        </is>
      </c>
      <c r="F4" s="302" t="inlineStr">
        <is>
          <t>林业碳汇</t>
        </is>
      </c>
      <c r="G4" s="302" t="inlineStr">
        <is>
          <t>造林碳汇（CCER-14-001-V01）</t>
        </is>
      </c>
      <c r="H4" s="302" t="inlineStr">
        <is>
          <t>Afforestation Carbon Sink (CCER-14-001-V01)</t>
        </is>
      </c>
      <c r="I4" s="302" t="inlineStr">
        <is>
          <t>N/A</t>
        </is>
      </c>
      <c r="J4" s="302" t="inlineStr">
        <is>
          <t>造林碳汇方法学（CCER-14-001-V01）是生态环境部发布的首批CCER项目方法学之一，为符合条件的造林项目开发和签发CCER提供核算、监测和核证标准。适用于在不符合森林定义的规划造林地上，以增加碳汇为主要目的、兼具生态和生物多样性保护效益的造林项目。项目活动的土地在项目开始前须为无林地（不少于连续3年），项目计入期最短20年、最长40年。碳库包括地上生物量、地下生物量、枯落物、枯死木和土壤有机碳。2026年6月，生态环境部已就该方法学修订稿公开征求意见（环办便函〔2026〕212号）。</t>
        </is>
      </c>
      <c r="K4" s="302" t="inlineStr">
        <is>
          <t>减缓气候变化</t>
        </is>
      </c>
      <c r="L4" s="302" t="inlineStr">
        <is>
          <t>直接</t>
        </is>
      </c>
      <c r="M4" s="302" t="inlineStr">
        <is>
          <t>供给侧</t>
        </is>
      </c>
      <c r="N4" s="302" t="inlineStr">
        <is>
          <t>中国</t>
        </is>
      </c>
      <c r="O4" s="302" t="inlineStr">
        <is>
          <t>国家</t>
        </is>
      </c>
      <c r="P4" s="302" t="inlineStr">
        <is>
          <t>N/A</t>
        </is>
      </c>
      <c r="Q4" s="302" t="inlineStr">
        <is>
          <t>24/10/2023</t>
        </is>
      </c>
      <c r="R4" s="302" t="inlineStr">
        <is>
          <t>24/10/2023</t>
        </is>
      </c>
      <c r="S4" s="302" t="inlineStr">
        <is>
          <t>N/A</t>
        </is>
      </c>
      <c r="T4" s="302" t="inlineStr">
        <is>
          <t>N/A</t>
        </is>
      </c>
      <c r="U4" s="302" t="inlineStr">
        <is>
          <t>N/A（2026年6月发布修订征求意见稿，尚未正式修订）</t>
        </is>
      </c>
      <c r="V4" s="302">
        <f>IF(R4="","生效",IF(R4="N/A","生效",IF(TODAY()&lt;DATE(VALUE(RIGHT(R4,4)),VALUE(MID(R4,4,2)),VALUE(LEFT(R4,2))),"计划实施",IF(S4="","生效",IF(S4="N/A","生效",IF(TODAY()&lt;DATE(VALUE(RIGHT(S4,4)),VALUE(MID(S4,4,2)),VALUE(LEFT(S4,2))),"生效","已终止"))))))</f>
        <v/>
      </c>
      <c r="W4" s="302" t="inlineStr">
        <is>
          <t>生态环境部（应对气候变化司）</t>
        </is>
      </c>
      <c r="X4" s="302" t="inlineStr">
        <is>
          <t>造林碳汇项目/核证自愿减排量（CCER）</t>
        </is>
      </c>
      <c r="Y4" s="302" t="inlineStr">
        <is>
          <t>新建</t>
        </is>
      </c>
      <c r="Z4" s="302" t="inlineStr">
        <is>
          <t>本方法学界定和覆盖的对象为在不符合森林定义的规划造林地上实施的以增加碳汇为主要目的的项目活动，项目开始前土地须为无林地（不少于连续3年）。核算碳库涵盖地上生物量、地下生物量、枯落物、枯死木和土壤有机碳，项目计入期20-40年。项目活动包括整地、栽植、抚育管护等。</t>
        </is>
      </c>
      <c r="AA4" s="302" t="inlineStr">
        <is>
          <t>N/A</t>
        </is>
      </c>
      <c r="AB4" s="302" t="inlineStr">
        <is>
          <t>N/A</t>
        </is>
      </c>
      <c r="AC4" s="302" t="inlineStr">
        <is>
          <t>企业（造林项目业主、林业经营主体）</t>
        </is>
      </c>
      <c r="AD4" s="302" t="inlineStr">
        <is>
          <t>在中国境内依法成立、拥有或管理符合方法学要求造林用地的法人或其他组织，可自愿依据方法学开发造林碳汇项目并申请CCER登记。</t>
        </is>
      </c>
      <c r="AE4" s="302" t="inlineStr">
        <is>
          <t>注册、许可及行政管理；融资与投资；减排或预防</t>
        </is>
      </c>
      <c r="AF4" s="302" t="inlineStr">
        <is>
          <t>项目业主依据方法学界定项目边界和碳库，编制项目设计文件并经审定机构审定；项目实施后按方法学规定的监测频率和方法对各碳库变化量进行监测和核算；编制减排量核算报告经核查机构核查后，向注册登记机构申请CCER签发。</t>
        </is>
      </c>
      <c r="AG4" s="302" t="inlineStr">
        <is>
          <t>70.76</t>
        </is>
      </c>
      <c r="AH4" s="302" t="inlineStr">
        <is>
          <t>元/吨</t>
        </is>
      </c>
      <c r="AI4" s="302" t="inlineStr">
        <is>
          <t>尚无造林碳汇CCER的独立分类交易价格数据，表中数值为2025年全国CCER综合交易均价（70.76元/吨，来源：北京绿色交易所）。</t>
        </is>
      </c>
      <c r="AJ4" s="302" t="inlineStr">
        <is>
          <t>1）造林地须为不符合森林定义的规划造林地，项目开始前为无林地不少于连续3年；2）项目活动不得导致原有生态系统碳储量下降；3）项目计入期为20-40年；4）碳库核算须采用方法学规定的模型和参数；5）项目须在2012年11月8日之后开工建设。</t>
        </is>
      </c>
      <c r="AK4" s="302" t="inlineStr">
        <is>
          <t>净碳汇量 = 项目碳汇量变化 - 基准线碳汇量变化。碳储量变化采用碳储量变化法核算，涵盖五个碳库：地上生物量、地下生物量、枯落物、枯死木和土壤有机碳。基准线碳汇量按项目开始前无林地碳储量水平确定；项目碳汇量按方法学规定的碳计量模型和参数（如生物量扩展因子、碳分数等），基于固定样地定期调查数据分层计算各碳库变化量之和。计入期最短20年、最长40年。</t>
        </is>
      </c>
      <c r="AL4" s="302" t="inlineStr">
        <is>
          <t>N/A（仅规定一种核算方法）</t>
        </is>
      </c>
      <c r="AM4" s="302" t="inlineStr">
        <is>
          <t>项目业主通过签发和销售CCER获得碳收益；造林碳汇项目兼具生态保护效益，可通过林业碳票等地方创新机制获得额外市场认可。</t>
        </is>
      </c>
      <c r="AN4" s="302" t="inlineStr">
        <is>
          <t>项目业主按方法学规定定期开展碳汇监测（含固定样地调查等）；审定与核查机构负责项目审定和减排量核查；生态环境部统筹监管。</t>
        </is>
      </c>
      <c r="AO4" s="302" t="inlineStr">
        <is>
          <t>项目业主提供虚假材料：处1万-10万元罚款并撤销登记、三年内不再受理；审定与核查机构违规：处5万-20万元罚款。</t>
        </is>
      </c>
      <c r="AP4" s="302" t="inlineStr">
        <is>
          <t>N/A（减排量取决于项目规模和自愿开发情况）</t>
        </is>
      </c>
      <c r="AQ4" s="302" t="inlineStr">
        <is>
          <t>N/A</t>
        </is>
      </c>
      <c r="AR4" s="302" t="inlineStr">
        <is>
          <t>A02</t>
        </is>
      </c>
      <c r="AS4" s="302" t="inlineStr">
        <is>
          <t>CO2</t>
        </is>
      </c>
      <c r="AT4" s="302" t="inlineStr">
        <is>
          <t>正向</t>
        </is>
      </c>
      <c r="AU4" s="302" t="inlineStr">
        <is>
          <t>生态保护；生物多样性保护；资源节约；适应气候变化</t>
        </is>
      </c>
      <c r="AV4" s="302" t="inlineStr">
        <is>
          <t>关于印发《温室气体自愿减排项目方法学 造林碳汇（CCER-14-001-V01）》等4项方法学的通知（环办气候函〔2023〕343号）</t>
        </is>
      </c>
      <c r="AW4" s="302" t="inlineStr">
        <is>
          <t>https://www.mee.gov.cn/xxgk2018/xxgk/xxgk06/202310/t20231024_1043877.html</t>
        </is>
      </c>
      <c r="AX4" s="302" t="inlineStr">
        <is>
          <t>https://www.mee.gov.cn/xxgk2018/xxgk/xxgk06/202606/t20260626_1160307.html（2026年修订征求意见稿）</t>
        </is>
      </c>
    </row>
    <row r="5">
      <c r="A5" s="302" t="inlineStr">
        <is>
          <t>CHNVTSVCMI01S002</t>
        </is>
      </c>
      <c r="B5" s="302" t="inlineStr">
        <is>
          <t>子方案</t>
        </is>
      </c>
      <c r="C5" s="302" t="inlineStr">
        <is>
          <t>自愿交易体系</t>
        </is>
      </c>
      <c r="D5" s="302" t="inlineStr">
        <is>
          <t>自愿碳市场</t>
        </is>
      </c>
      <c r="E5" s="302" t="inlineStr">
        <is>
          <t>能源</t>
        </is>
      </c>
      <c r="F5" s="302" t="inlineStr">
        <is>
          <t>可再生能源发电</t>
        </is>
      </c>
      <c r="G5" s="302" t="inlineStr">
        <is>
          <t>并网光热发电（CCER-01-001-V01）</t>
        </is>
      </c>
      <c r="H5" s="302" t="inlineStr">
        <is>
          <t>Grid-connected Solar Thermal Power (CCER-01-001-V01)</t>
        </is>
      </c>
      <c r="I5" s="302" t="inlineStr">
        <is>
          <t>N/A</t>
        </is>
      </c>
      <c r="J5" s="302" t="inlineStr">
        <is>
          <t>并网光热发电方法学（CCER-01-001-V01）是生态环境部发布的首批CCER项目方法学之一，为并网太阳能光热发电项目开发和签发CCER提供核算、监测和核证标准。适用于独立的太阳能光热发电项目以及包含光热发电的风光热一体化项目中的光热发电部分。项目通过替代以化石燃料为主的并网发电，实现温室气体减排。光热发电具有配置储热系统、可提供稳定可调度电力的技术特点。2025年全年光热发电CCER成交均价为81.58元/吨，高于CCER整体均价（来源：北京绿色交易所）。</t>
        </is>
      </c>
      <c r="K5" s="302" t="inlineStr">
        <is>
          <t>减缓气候变化</t>
        </is>
      </c>
      <c r="L5" s="302" t="inlineStr">
        <is>
          <t>直接</t>
        </is>
      </c>
      <c r="M5" s="302" t="inlineStr">
        <is>
          <t>供给侧</t>
        </is>
      </c>
      <c r="N5" s="302" t="inlineStr">
        <is>
          <t>中国</t>
        </is>
      </c>
      <c r="O5" s="302" t="inlineStr">
        <is>
          <t>国家</t>
        </is>
      </c>
      <c r="P5" s="302" t="inlineStr">
        <is>
          <t>N/A</t>
        </is>
      </c>
      <c r="Q5" s="302" t="inlineStr">
        <is>
          <t>24/10/2023</t>
        </is>
      </c>
      <c r="R5" s="302" t="inlineStr">
        <is>
          <t>24/10/2023</t>
        </is>
      </c>
      <c r="S5" s="302" t="inlineStr">
        <is>
          <t>N/A</t>
        </is>
      </c>
      <c r="T5" s="302" t="inlineStr">
        <is>
          <t>N/A</t>
        </is>
      </c>
      <c r="U5" s="302" t="inlineStr">
        <is>
          <t>N/A</t>
        </is>
      </c>
      <c r="V5" s="302">
        <f>IF(R5="","生效",IF(R5="N/A","生效",IF(TODAY()&lt;DATE(VALUE(RIGHT(R5,4)),VALUE(MID(R5,4,2)),VALUE(LEFT(R5,2))),"计划实施",IF(S5="","生效",IF(S5="N/A","生效",IF(TODAY()&lt;DATE(VALUE(RIGHT(S5,4)),VALUE(MID(S5,4,2)),VALUE(LEFT(S5,2))),"生效","已终止"))))))</f>
        <v/>
      </c>
      <c r="W5" s="302" t="inlineStr">
        <is>
          <t>生态环境部（应对气候变化司）</t>
        </is>
      </c>
      <c r="X5" s="302" t="inlineStr">
        <is>
          <t>并网光热发电项目/核证自愿减排量（CCER）</t>
        </is>
      </c>
      <c r="Y5" s="302" t="inlineStr">
        <is>
          <t>新建</t>
        </is>
      </c>
      <c r="Z5" s="302" t="inlineStr">
        <is>
          <t>本方法学界定和覆盖的对象为独立的并网光热发电项目，以及含光热发电的风光热一体化项目中的光热发电部分。适用于新建或扩建的光热发电项目，通过替代并网化石燃料发电实现温室气体减排。</t>
        </is>
      </c>
      <c r="AA5" s="302" t="inlineStr">
        <is>
          <t>N/A</t>
        </is>
      </c>
      <c r="AB5" s="302" t="inlineStr">
        <is>
          <t>N/A</t>
        </is>
      </c>
      <c r="AC5" s="302" t="inlineStr">
        <is>
          <t>企业（光热发电项目业主）</t>
        </is>
      </c>
      <c r="AD5" s="302" t="inlineStr">
        <is>
          <t>在中国境内依法成立、投资建设和运营符合方法学要求的光热发电项目的法人或其他组织，可自愿依据方法学开发项目并申请CCER登记。</t>
        </is>
      </c>
      <c r="AE5" s="302" t="inlineStr">
        <is>
          <t>注册、许可及行政管理；融资与投资；减排或预防</t>
        </is>
      </c>
      <c r="AF5" s="302" t="inlineStr">
        <is>
          <t>项目业主依据方法学界定项目边界和基准线情景，编制项目设计文件经审定机构审定；项目并网发电后按方法学规定的监测方法和频率对发电量和减排量等参数进行监测和核算；编制减排量核算报告经核查机构核查后申请CCER签发。</t>
        </is>
      </c>
      <c r="AG5" s="302" t="inlineStr">
        <is>
          <t>81.58</t>
        </is>
      </c>
      <c r="AH5" s="302" t="inlineStr">
        <is>
          <t>元/吨</t>
        </is>
      </c>
      <c r="AI5" s="302" t="inlineStr">
        <is>
          <t>2025年光热发电CCER全年成交均价，高于CCER整体均价（70.76元/吨）（来源：北京绿色交易所）。</t>
        </is>
      </c>
      <c r="AJ5" s="302" t="inlineStr">
        <is>
          <t>1）项目须为独立的光热发电项目或含光热发电的风光热一体化项目中的光热部分；2）项目须为新建或扩建项目；3）项目减排量核算采用并网发电的基准线排放因子方法学规定的电网排放因子；4）项目须在2012年11月8日之后开工建设。</t>
        </is>
      </c>
      <c r="AK5" s="302" t="inlineStr">
        <is>
          <t>减排量 = 基准线排放量 - 项目排放量。基准线排放量 = 项目净上网电量 × 电网排放因子（按方法学规定的组合边际排放因子计算）；项目排放量 = 项目辅助燃料（如天然气）消耗产生的CO₂排放。光热发电配备储热系统可在无光照时段继续发电，计入期为固定7年（可更新）。</t>
        </is>
      </c>
      <c r="AL5" s="302" t="inlineStr">
        <is>
          <t>N/A（仅规定一种核算方法）</t>
        </is>
      </c>
      <c r="AM5" s="302" t="inlineStr">
        <is>
          <t>项目业主通过签发和销售CCER获得碳收益（2025年均价81.58元/吨）；CCER收入可为光热发电项目提供额外收益，改善项目经济性。</t>
        </is>
      </c>
      <c r="AN5" s="302" t="inlineStr">
        <is>
          <t>项目业主按方法学规定监测发电量、上网电量、辅助燃料消耗量等参数；审定与核查机构负责项目审定和减排量核查；生态环境部统筹监管。</t>
        </is>
      </c>
      <c r="AO5" s="302" t="inlineStr">
        <is>
          <t>项目业主提供虚假材料：处1万-10万元罚款并撤销登记、三年内不再受理；审定与核查机构违规：处5万-20万元罚款。</t>
        </is>
      </c>
      <c r="AP5" s="302" t="inlineStr">
        <is>
          <t>N/A（减排量取决于项目规模和自愿开发情况）</t>
        </is>
      </c>
      <c r="AQ5" s="302" t="inlineStr">
        <is>
          <t>N/A</t>
        </is>
      </c>
      <c r="AR5" s="302" t="inlineStr">
        <is>
          <t>D35</t>
        </is>
      </c>
      <c r="AS5" s="302" t="inlineStr">
        <is>
          <t>CO2</t>
        </is>
      </c>
      <c r="AT5" s="302" t="inlineStr">
        <is>
          <t>正向</t>
        </is>
      </c>
      <c r="AU5" s="302" t="inlineStr">
        <is>
          <t>可再生能源发展；技术创新；污染防治；能源安全</t>
        </is>
      </c>
      <c r="AV5" s="302" t="inlineStr">
        <is>
          <t>关于印发《温室气体自愿减排项目方法学 并网光热发电（CCER-01-001-V01）》等4项方法学的通知（环办气候函〔2023〕343号）</t>
        </is>
      </c>
      <c r="AW5" s="302" t="inlineStr">
        <is>
          <t>https://www.mee.gov.cn/xxgk2018/xxgk/xxgk06/202310/t20231024_1043877.html</t>
        </is>
      </c>
      <c r="AX5" s="302" t="inlineStr">
        <is>
          <t>https://www.cets.org.cn/（全国碳市场信息网）；https://www.cbeex.com.cn/（北京绿色交易所）</t>
        </is>
      </c>
    </row>
    <row r="6">
      <c r="A6" s="302" t="inlineStr">
        <is>
          <t>CHNVTSVCMI01S003</t>
        </is>
      </c>
      <c r="B6" s="302" t="inlineStr">
        <is>
          <t>子方案</t>
        </is>
      </c>
      <c r="C6" s="302" t="inlineStr">
        <is>
          <t>自愿交易体系</t>
        </is>
      </c>
      <c r="D6" s="302" t="inlineStr">
        <is>
          <t>自愿碳市场</t>
        </is>
      </c>
      <c r="E6" s="302" t="inlineStr">
        <is>
          <t>能源</t>
        </is>
      </c>
      <c r="F6" s="302" t="inlineStr">
        <is>
          <t>可再生能源发电</t>
        </is>
      </c>
      <c r="G6" s="302" t="inlineStr">
        <is>
          <t>并网海上风力发电（CCER-01-002-V01）</t>
        </is>
      </c>
      <c r="H6" s="302" t="inlineStr">
        <is>
          <t>Grid-connected Offshore Wind Power (CCER-01-002-V01)</t>
        </is>
      </c>
      <c r="I6" s="302" t="inlineStr">
        <is>
          <t>N/A</t>
        </is>
      </c>
      <c r="J6" s="302" t="inlineStr">
        <is>
          <t>并网海上风力发电方法学（CCER-01-002-V01）是生态环境部发布的首批CCER项目方法学之一，为并网海上风力发电项目开发和签发CCER提供核算、监测和核证标准。适用于新建的离岸并网海上风力发电项目。项目通过替代以化石燃料为主的并网发电，实现温室气体减排。海上风电是目前CCER登记项目数量最多、签发量最大的领域：首批9个登记项目（2025年3月6日登记，7个为海上风电、2个为光热发电），三峡集团江苏分公司大丰二期海上风电项目完成CCER市场重启后首笔交易（2025年3月7日，10万吨）。2025年全年海上风电CCER成交均价为69.27元/吨（来源：北京绿色交易所）。</t>
        </is>
      </c>
      <c r="K6" s="302" t="inlineStr">
        <is>
          <t>减缓气候变化</t>
        </is>
      </c>
      <c r="L6" s="302" t="inlineStr">
        <is>
          <t>直接</t>
        </is>
      </c>
      <c r="M6" s="302" t="inlineStr">
        <is>
          <t>供给侧</t>
        </is>
      </c>
      <c r="N6" s="302" t="inlineStr">
        <is>
          <t>中国</t>
        </is>
      </c>
      <c r="O6" s="302" t="inlineStr">
        <is>
          <t>国家</t>
        </is>
      </c>
      <c r="P6" s="302" t="inlineStr">
        <is>
          <t>N/A</t>
        </is>
      </c>
      <c r="Q6" s="302" t="inlineStr">
        <is>
          <t>24/10/2023</t>
        </is>
      </c>
      <c r="R6" s="302" t="inlineStr">
        <is>
          <t>24/10/2023</t>
        </is>
      </c>
      <c r="S6" s="302" t="inlineStr">
        <is>
          <t>N/A</t>
        </is>
      </c>
      <c r="T6" s="302" t="inlineStr">
        <is>
          <t>N/A</t>
        </is>
      </c>
      <c r="U6" s="302" t="inlineStr">
        <is>
          <t>N/A</t>
        </is>
      </c>
      <c r="V6" s="302">
        <f>IF(R6="","生效",IF(R6="N/A","生效",IF(TODAY()&lt;DATE(VALUE(RIGHT(R6,4)),VALUE(MID(R6,4,2)),VALUE(LEFT(R6,2))),"计划实施",IF(S6="","生效",IF(S6="N/A","生效",IF(TODAY()&lt;DATE(VALUE(RIGHT(S6,4)),VALUE(MID(S6,4,2)),VALUE(LEFT(S6,2))),"生效","已终止"))))))</f>
        <v/>
      </c>
      <c r="W6" s="302" t="inlineStr">
        <is>
          <t>生态环境部（应对气候变化司）</t>
        </is>
      </c>
      <c r="X6" s="302" t="inlineStr">
        <is>
          <t>并网海上风力发电项目/核证自愿减排量（CCER）</t>
        </is>
      </c>
      <c r="Y6" s="302" t="inlineStr">
        <is>
          <t>新建</t>
        </is>
      </c>
      <c r="Z6" s="302" t="inlineStr">
        <is>
          <t>本方法学界定和覆盖的对象为新建的离岸并网海上风力发电项目（不含潮间带及陆上风电）。项目通过替代并网化石燃料发电实现温室气体减排。海上风电是CCER市场重启后登记项目和签发量最大的领域。</t>
        </is>
      </c>
      <c r="AA6" s="302" t="inlineStr">
        <is>
          <t>N/A</t>
        </is>
      </c>
      <c r="AB6" s="302" t="inlineStr">
        <is>
          <t>N/A</t>
        </is>
      </c>
      <c r="AC6" s="302" t="inlineStr">
        <is>
          <t>企业（海上风电项目业主）</t>
        </is>
      </c>
      <c r="AD6" s="302" t="inlineStr">
        <is>
          <t>在中国境内依法成立、投资建设和运营符合方法学要求的海上风电项目的法人或其他组织，可自愿依据方法学开发项目并申请CCER登记。</t>
        </is>
      </c>
      <c r="AE6" s="302" t="inlineStr">
        <is>
          <t>注册、许可及行政管理；融资与投资；减排或预防</t>
        </is>
      </c>
      <c r="AF6" s="302" t="inlineStr">
        <is>
          <t>项目业主依据方法学界定项目边界和基准线情景，编制项目设计文件经审定机构审定；项目并网发电后按方法学规定的监测方法和频率对发电量和减排量等参数进行监测和核算；编制减排量核算报告经核查机构核查后申请CCER签发。</t>
        </is>
      </c>
      <c r="AG6" s="302" t="inlineStr">
        <is>
          <t>69.27</t>
        </is>
      </c>
      <c r="AH6" s="302" t="inlineStr">
        <is>
          <t>元/吨</t>
        </is>
      </c>
      <c r="AI6" s="302" t="inlineStr">
        <is>
          <t>2025年海上风电CCER全年成交均价，海上风电是CCER市场重启后登记项目数量和签发量最大的领域（来源：北京绿色交易所）。</t>
        </is>
      </c>
      <c r="AJ6" s="302" t="inlineStr">
        <is>
          <t>1）项目须为离岸并网海上风力发电项目（不含潮间带和陆上风电）；2）项目须为新建项目；3）项目减排量核算采用并网发电的基准线排放因子和方法学规定的电网排放因子；4）项目须在2012年11月8日之后开工建设。</t>
        </is>
      </c>
      <c r="AK6" s="302" t="inlineStr">
        <is>
          <t>减排量 = 基准线排放量 - 项目排放量。基准线排放量 = 项目净上网电量 × 电网排放因子（按方法学规定的组合边际排放因子计算）；项目排放量 = 0（海上风电运营期间无辅助化石燃料消耗）。计入期为固定7年（可更新）。</t>
        </is>
      </c>
      <c r="AL6" s="302" t="inlineStr">
        <is>
          <t>N/A（仅规定一种核算方法）</t>
        </is>
      </c>
      <c r="AM6" s="302" t="inlineStr">
        <is>
          <t>项目业主通过签发和销售CCER获得碳收益（2025年均价69.27元/吨）；CCER收入可为海上风电项目提供额外收益来源；CCER市场重启首单交易为海上风电项目（2025年3月7日）。</t>
        </is>
      </c>
      <c r="AN6" s="302" t="inlineStr">
        <is>
          <t>项目业主按方法学规定监测发电量、上网电量等参数；审定与核查机构负责项目审定和减排量核查；生态环境部统筹监管。</t>
        </is>
      </c>
      <c r="AO6" s="302" t="inlineStr">
        <is>
          <t>项目业主提供虚假材料：处1万-10万元罚款并撤销登记、三年内不再受理；审定与核查机构违规：处5万-20万元罚款。</t>
        </is>
      </c>
      <c r="AP6" s="302" t="inlineStr">
        <is>
          <t>N/A（减排量取决于项目规模和自愿开发情况）</t>
        </is>
      </c>
      <c r="AQ6" s="302" t="inlineStr">
        <is>
          <t>N/A</t>
        </is>
      </c>
      <c r="AR6" s="302" t="inlineStr">
        <is>
          <t>D35</t>
        </is>
      </c>
      <c r="AS6" s="302" t="inlineStr">
        <is>
          <t>CO2</t>
        </is>
      </c>
      <c r="AT6" s="302" t="inlineStr">
        <is>
          <t>正向</t>
        </is>
      </c>
      <c r="AU6" s="302" t="inlineStr">
        <is>
          <t>可再生能源发展；技术创新；污染防治；能源安全</t>
        </is>
      </c>
      <c r="AV6" s="302" t="inlineStr">
        <is>
          <t>关于印发《温室气体自愿减排项目方法学 并网海上风力发电（CCER-01-002-V01）》等4项方法学的通知（环办气候函〔2023〕343号）</t>
        </is>
      </c>
      <c r="AW6" s="302" t="inlineStr">
        <is>
          <t>https://www.mee.gov.cn/xxgk2018/xxgk/xxgk06/202310/t20231024_1043877.html</t>
        </is>
      </c>
      <c r="AX6" s="302" t="inlineStr">
        <is>
          <t>https://www.cbeex.com.cn/（北京绿色交易所）</t>
        </is>
      </c>
    </row>
    <row r="7">
      <c r="A7" s="302" t="inlineStr">
        <is>
          <t>CHNVTSVCMI01S004</t>
        </is>
      </c>
      <c r="B7" s="302" t="inlineStr">
        <is>
          <t>子方案</t>
        </is>
      </c>
      <c r="C7" s="302" t="inlineStr">
        <is>
          <t>自愿交易体系</t>
        </is>
      </c>
      <c r="D7" s="302" t="inlineStr">
        <is>
          <t>自愿碳市场</t>
        </is>
      </c>
      <c r="E7" s="302" t="inlineStr">
        <is>
          <t>农业、林业和其他土地利用</t>
        </is>
      </c>
      <c r="F7" s="302" t="inlineStr">
        <is>
          <t>海洋碳汇（蓝碳）</t>
        </is>
      </c>
      <c r="G7" s="302" t="inlineStr">
        <is>
          <t>红树林营造（CCER-14-002-V01）</t>
        </is>
      </c>
      <c r="H7" s="302" t="inlineStr">
        <is>
          <t>Mangrove Creation (CCER-14-002-V01)</t>
        </is>
      </c>
      <c r="I7" s="302" t="inlineStr">
        <is>
          <t>N/A</t>
        </is>
      </c>
      <c r="J7" s="302" t="inlineStr">
        <is>
          <t>红树林营造方法学（CCER-14-002-V01）是生态环境部发布的首批CCER项目方法学之一，为符合条件的红树林营造项目开发和签发CCER提供核算、监测和核证标准。适用于在适宜红树林生长的潮间带和潮上带区域实施的以增加红树林碳汇为主要目的的红树林种植和恢复项目。项目开始前土地须为无红树林覆盖的宜林地，项目计入期最短20年、最长40年。碳库包括地上生物量、地下生物量、枯落物、枯死木和土壤有机碳。红树林生态系统具有极高的碳密度（蓝碳）和多重生态系统服务价值。2026年6月，生态环境部已就该方法的修订稿公开征求意见（环办便函〔2026〕212号）。</t>
        </is>
      </c>
      <c r="K7" s="302" t="inlineStr">
        <is>
          <t>减缓气候变化</t>
        </is>
      </c>
      <c r="L7" s="302" t="inlineStr">
        <is>
          <t>直接</t>
        </is>
      </c>
      <c r="M7" s="302" t="inlineStr">
        <is>
          <t>供给侧</t>
        </is>
      </c>
      <c r="N7" s="302" t="inlineStr">
        <is>
          <t>中国</t>
        </is>
      </c>
      <c r="O7" s="302" t="inlineStr">
        <is>
          <t>国家</t>
        </is>
      </c>
      <c r="P7" s="302" t="inlineStr">
        <is>
          <t>N/A</t>
        </is>
      </c>
      <c r="Q7" s="302" t="inlineStr">
        <is>
          <t>24/10/2023</t>
        </is>
      </c>
      <c r="R7" s="302" t="inlineStr">
        <is>
          <t>24/10/2023</t>
        </is>
      </c>
      <c r="S7" s="302" t="inlineStr">
        <is>
          <t>N/A</t>
        </is>
      </c>
      <c r="T7" s="302" t="inlineStr">
        <is>
          <t>N/A</t>
        </is>
      </c>
      <c r="U7" s="302" t="inlineStr">
        <is>
          <t>N/A（2026年6月发布修订征求意见稿，尚未正式修订）</t>
        </is>
      </c>
      <c r="V7" s="302">
        <f>IF(R7="","生效",IF(R7="N/A","生效",IF(TODAY()&lt;DATE(VALUE(RIGHT(R7,4)),VALUE(MID(R7,4,2)),VALUE(LEFT(R7,2))),"计划实施",IF(S7="","生效",IF(S7="N/A","生效",IF(TODAY()&lt;DATE(VALUE(RIGHT(S7,4)),VALUE(MID(S7,4,2)),VALUE(LEFT(S7,2))),"生效","已终止"))))))</f>
        <v/>
      </c>
      <c r="W7" s="302" t="inlineStr">
        <is>
          <t>生态环境部（应对气候变化司）</t>
        </is>
      </c>
      <c r="X7" s="302" t="inlineStr">
        <is>
          <t>红树林营造项目/核证自愿减排量（CCER）</t>
        </is>
      </c>
      <c r="Y7" s="302" t="inlineStr">
        <is>
          <t>新建</t>
        </is>
      </c>
      <c r="Z7" s="302" t="inlineStr">
        <is>
          <t>本方法学界定和覆盖的对象为在适宜红树林生长的潮间带和潮上带区域实施的以增加红树林碳汇为主要目的的红树林种植和恢复项目。核算碳库涵盖地上生物量、地下生物量、枯落物、枯死木和土壤有机碳，项目计入期20-40年。红树林碳密度远高于陆地森林（单位面积碳储量可达热带雨林的3-5倍）。</t>
        </is>
      </c>
      <c r="AA7" s="302" t="inlineStr">
        <is>
          <t>N/A</t>
        </is>
      </c>
      <c r="AB7" s="302" t="inlineStr">
        <is>
          <t>N/A</t>
        </is>
      </c>
      <c r="AC7" s="302" t="inlineStr">
        <is>
          <t>企业（红树林项目业主、沿海生态修复实施主体）</t>
        </is>
      </c>
      <c r="AD7" s="302" t="inlineStr">
        <is>
          <t>在中国境内依法成立、拥有或管理符合方法学要求的沿海滩涂或潮间带用地的法人或其他组织，可自愿依据方法学开发红树林营造项目并申请CCER登记。</t>
        </is>
      </c>
      <c r="AE7" s="302" t="inlineStr">
        <is>
          <t>注册、许可及行政管理；融资与投资；减排或预防</t>
        </is>
      </c>
      <c r="AF7" s="302" t="inlineStr">
        <is>
          <t>项目业主依据方法学界定项目边界和碳库，编制项目设计文件经审定机构审定；项目实施后按方法学规定的监测频率和方法对各碳库变化量进行监测和核算；编制减排量核算报告经核查机构核查后，向注册登记机构申请CCER签发。</t>
        </is>
      </c>
      <c r="AG7" s="302" t="inlineStr">
        <is>
          <t>70.76</t>
        </is>
      </c>
      <c r="AH7" s="302" t="inlineStr">
        <is>
          <t>元/吨</t>
        </is>
      </c>
      <c r="AI7" s="302" t="inlineStr">
        <is>
          <t>尚无红树林营造CCER的独立分类交易价格数据，表中数值为2025年全国CCER综合交易均价（70.76元/吨，来源：北京绿色交易所）。</t>
        </is>
      </c>
      <c r="AJ7" s="302" t="inlineStr">
        <is>
          <t>1）项目土地须为适宜红树林生长的潮间带或潮上带区域，项目开始前为无红树林覆盖的宜林地；2）项目活动不得导致原有生态系统碳储量下降；3）项目计入期为20-40年；4）碳库核算须采用方法学规定的模型和参数；5）项目须在2012年11月8日之后开工建设。</t>
        </is>
      </c>
      <c r="AK7" s="302" t="inlineStr">
        <is>
          <t>净碳汇量 = 项目碳汇量变化 - 基准线碳汇量变化。碳储量变化采用碳储量变化法核算，涵盖五个碳库：地上生物量、地下生物量、枯落物、枯死木和土壤有机碳。基准线碳汇量按项目开始前无红树林覆盖的土地碳储量水平确定；项目碳汇量按方法学规定的红树林碳计量模型和参数，基于固定样地定期调查数据分层计算各碳库变化量之和。红树林碳密度可达热带雨林的3-5倍。计入期最短20年、最长40年。</t>
        </is>
      </c>
      <c r="AL7" s="302" t="inlineStr">
        <is>
          <t>N/A（仅规定一种核算方法）</t>
        </is>
      </c>
      <c r="AM7" s="302" t="inlineStr">
        <is>
          <t>项目业主通过签发和销售CCER获得碳收益；红树林碳汇项目兼具海岸防护、生物多样性保护等多重生态效益，具有较高的市场价值和社会认可度。</t>
        </is>
      </c>
      <c r="AN7" s="302" t="inlineStr">
        <is>
          <t>项目业主按方法学规定定期开展红树林碳汇监测（含固定样地调查等）；审定与核查机构负责项目审定和减排量核查；生态环境部统筹监管。</t>
        </is>
      </c>
      <c r="AO7" s="302" t="inlineStr">
        <is>
          <t>项目业主提供虚假材料：处1万-10万元罚款并撤销登记、三年内不再受理；审定与核查机构违规：处5万-20万元罚款。</t>
        </is>
      </c>
      <c r="AP7" s="302" t="inlineStr">
        <is>
          <t>N/A（减排量取决于项目规模和自愿开发情况）</t>
        </is>
      </c>
      <c r="AQ7" s="302" t="inlineStr">
        <is>
          <t>N/A</t>
        </is>
      </c>
      <c r="AR7" s="302" t="inlineStr">
        <is>
          <t>A02</t>
        </is>
      </c>
      <c r="AS7" s="302" t="inlineStr">
        <is>
          <t>CO2</t>
        </is>
      </c>
      <c r="AT7" s="302" t="inlineStr">
        <is>
          <t>正向</t>
        </is>
      </c>
      <c r="AU7" s="302" t="inlineStr">
        <is>
          <t>生态保护；生物多样性保护；适应气候变化；污染防治；资源节约</t>
        </is>
      </c>
      <c r="AV7" s="302" t="inlineStr">
        <is>
          <t>关于印发《温室气体自愿减排项目方法学 红树林营造（CCER-14-002-V01）》等4项方法学的通知（环办气候函〔2023〕343号）</t>
        </is>
      </c>
      <c r="AW7" s="302" t="inlineStr">
        <is>
          <t>https://www.mee.gov.cn/xxgk2018/xxgk/xxgk06/202310/t20231024_1043877.html</t>
        </is>
      </c>
      <c r="AX7" s="302" t="inlineStr">
        <is>
          <t>https://www.mee.gov.cn/xxgk2018/xxgk/xxgk06/202606/t20260626_1160307.html（2026年修订征求意见稿）</t>
        </is>
      </c>
    </row>
    <row r="8">
      <c r="A8" s="302" t="inlineStr">
        <is>
          <t>CHNVTSVCMI01S005</t>
        </is>
      </c>
      <c r="B8" s="302" t="inlineStr">
        <is>
          <t>子方案</t>
        </is>
      </c>
      <c r="C8" s="302" t="inlineStr">
        <is>
          <t>自愿交易体系</t>
        </is>
      </c>
      <c r="D8" s="302" t="inlineStr">
        <is>
          <t>自愿碳市场</t>
        </is>
      </c>
      <c r="E8" s="302" t="inlineStr">
        <is>
          <t>交通</t>
        </is>
      </c>
      <c r="F8" s="302" t="inlineStr">
        <is>
          <t>公路隧道节能</t>
        </is>
      </c>
      <c r="G8" s="302" t="inlineStr">
        <is>
          <t>公路隧道照明系统节能（CCER-07-001-V01）</t>
        </is>
      </c>
      <c r="H8" s="302" t="inlineStr">
        <is>
          <t>Road Tunnel Lighting System Energy Saving (CCER-07-001-V01)</t>
        </is>
      </c>
      <c r="I8" s="302" t="inlineStr">
        <is>
          <t>N/A</t>
        </is>
      </c>
      <c r="J8" s="302" t="inlineStr">
        <is>
          <t>公路隧道照明系统节能方法学（CCER-07-001-V01）是生态环境部于2025年1月发布的方法学，为采用高能效隧道照明系统替代原有系统产生的节能减碳效果开发和签发CCER提供核算、监测和核证标准。适用于既有公路隧道中通过更换或升级照明设备、优化照明控制方案等措施实现节能减碳的项目。项目减排量来自隧道照明系统电力消耗的降低从而减少电网调入电力的间接排放。</t>
        </is>
      </c>
      <c r="K8" s="302" t="inlineStr">
        <is>
          <t>减缓气候变化</t>
        </is>
      </c>
      <c r="L8" s="302" t="inlineStr">
        <is>
          <t>直接</t>
        </is>
      </c>
      <c r="M8" s="302" t="inlineStr">
        <is>
          <t>供给侧</t>
        </is>
      </c>
      <c r="N8" s="302" t="inlineStr">
        <is>
          <t>中国</t>
        </is>
      </c>
      <c r="O8" s="302" t="inlineStr">
        <is>
          <t>国家</t>
        </is>
      </c>
      <c r="P8" s="302" t="inlineStr">
        <is>
          <t>N/A</t>
        </is>
      </c>
      <c r="Q8" s="302" t="inlineStr">
        <is>
          <t>03/01/2025</t>
        </is>
      </c>
      <c r="R8" s="302" t="inlineStr">
        <is>
          <t>03/01/2025</t>
        </is>
      </c>
      <c r="S8" s="302" t="inlineStr">
        <is>
          <t>N/A</t>
        </is>
      </c>
      <c r="T8" s="302" t="inlineStr">
        <is>
          <t>N/A</t>
        </is>
      </c>
      <c r="U8" s="302" t="inlineStr">
        <is>
          <t>N/A</t>
        </is>
      </c>
      <c r="V8" s="302">
        <f>IF(R8="","生效",IF(R8="N/A","生效",IF(TODAY()&lt;DATE(VALUE(RIGHT(R8,4)),VALUE(MID(R8,4,2)),VALUE(LEFT(R8,2))),"计划实施",IF(S8="","生效",IF(S8="N/A","生效",IF(TODAY()&lt;DATE(VALUE(RIGHT(S8,4)),VALUE(MID(S8,4,2)),VALUE(LEFT(S8,2))),"生效","已终止"))))))</f>
        <v/>
      </c>
      <c r="W8" s="302" t="inlineStr">
        <is>
          <t>生态环境部（应对气候变化司）</t>
        </is>
      </c>
      <c r="X8" s="302" t="inlineStr">
        <is>
          <t>公路隧道照明节能项目/核证自愿减排量（CCER）</t>
        </is>
      </c>
      <c r="Y8" s="302" t="inlineStr">
        <is>
          <t>新建</t>
        </is>
      </c>
      <c r="Z8" s="302" t="inlineStr">
        <is>
          <t>本方法学界定和覆盖的对象为既有公路隧道通过更换或升级照明设备、优化照明控制方案等措施实现的照明系统节能减碳项目。减排量来自照明系统电力消耗的降低。</t>
        </is>
      </c>
      <c r="AA8" s="302" t="inlineStr">
        <is>
          <t>N/A</t>
        </is>
      </c>
      <c r="AB8" s="302" t="inlineStr">
        <is>
          <t>N/A</t>
        </is>
      </c>
      <c r="AC8" s="302" t="inlineStr">
        <is>
          <t>企业（公路隧道运营管理单位）</t>
        </is>
      </c>
      <c r="AD8" s="302" t="inlineStr">
        <is>
          <t>在中国境内依法成立、运营和管理既有公路隧道的法人或其他组织，可自愿依据方法学开发照明节能改造项目并申请CCER登记。</t>
        </is>
      </c>
      <c r="AE8" s="302" t="inlineStr">
        <is>
          <t>注册、许可及行政管理；融资与投资；减排或预防</t>
        </is>
      </c>
      <c r="AF8" s="302" t="inlineStr">
        <is>
          <t>项目业主依据方法学界定项目边界和基准线情景（改造前照明系统能耗水平），编制项目设计文件经审定机构审定；节能改造实施后按方法学规定监测照明系统实际电力消耗量，计算相对基准线的减排量；编制减排量核算报告经核查机构核查后申请CCER签发。</t>
        </is>
      </c>
      <c r="AG8" s="302" t="inlineStr">
        <is>
          <t>70.76</t>
        </is>
      </c>
      <c r="AH8" s="302" t="inlineStr">
        <is>
          <t>元/吨</t>
        </is>
      </c>
      <c r="AI8" s="302" t="inlineStr">
        <is>
          <t>尚无公路隧道照明系统节能CCER的独立分类交易价格数据，表中数值为2025年全国CCER综合交易均价（70.76元/吨，来源：北京绿色交易所）。</t>
        </is>
      </c>
      <c r="AJ8" s="302" t="inlineStr">
        <is>
          <t>1）项目须为既有公路隧道照明系统节能改造，改造后须满足公路隧道照明相关设计标准的最低照度要求；2）基准线能耗水平须基于改造前实际监测数据；3）减排量核算须采用方法学规定的电网排放因子；4）项目须在2012年11月8日之后开工建设。</t>
        </is>
      </c>
      <c r="AK8" s="302" t="inlineStr">
        <is>
          <t>减排量 = 基准线排放量 - 项目排放量。基准线排放量 = 改造前照明系统年电力消耗量 × 电网排放因子；项目排放量 = 改造后照明系统年电力消耗量 × 电网排放因子。改造前后均须满足公路隧道照明设计标准的最低照度要求。计入期为固定10年。</t>
        </is>
      </c>
      <c r="AL8" s="302" t="inlineStr">
        <is>
          <t>N/A（仅规定一种核算方法）</t>
        </is>
      </c>
      <c r="AM8" s="302" t="inlineStr">
        <is>
          <t>项目业主通过签发和销售CCER获得碳收益；照明节能本身可降低隧道运营电费支出，形成节能与碳收益的双重经济效益。</t>
        </is>
      </c>
      <c r="AN8" s="302" t="inlineStr">
        <is>
          <t>项目业主按方法学规定持续监测照明系统电力消耗量；审定与核查机构负责项目审定和减排量核查；生态环境部统筹监管。</t>
        </is>
      </c>
      <c r="AO8" s="302" t="inlineStr">
        <is>
          <t>项目业主提供虚假材料：处1万-10万元罚款并撤销登记、三年内不再受理；审定与核查机构违规：处5万-20万元罚款。</t>
        </is>
      </c>
      <c r="AP8" s="302" t="inlineStr">
        <is>
          <t>N/A（减排量取决于项目规模和自愿开发情况）</t>
        </is>
      </c>
      <c r="AQ8" s="302" t="inlineStr">
        <is>
          <t>N/A</t>
        </is>
      </c>
      <c r="AR8" s="302" t="inlineStr">
        <is>
          <t>D35</t>
        </is>
      </c>
      <c r="AS8" s="302" t="inlineStr">
        <is>
          <t>CO2</t>
        </is>
      </c>
      <c r="AT8" s="302" t="inlineStr">
        <is>
          <t>正向</t>
        </is>
      </c>
      <c r="AU8" s="302" t="inlineStr">
        <is>
          <t>节能；技术创新；污染防治</t>
        </is>
      </c>
      <c r="AV8" s="302" t="inlineStr">
        <is>
          <t>关于印发《温室气体自愿减排项目方法学 公路隧道照明系统节能（CCER-07-001-V01）》的通知（环办气候函〔2024〕486号）</t>
        </is>
      </c>
      <c r="AW8" s="302" t="inlineStr">
        <is>
          <t>https://www.mee.gov.cn/xxgk2018/xxgk/xxgk06/202501/t20250103_1099966.html</t>
        </is>
      </c>
      <c r="AX8" s="302" t="inlineStr">
        <is>
          <t>https://www.cets.org.cn/（全国碳市场信息网）</t>
        </is>
      </c>
    </row>
    <row r="9">
      <c r="A9" s="302" t="inlineStr">
        <is>
          <t>CHNVTSVCMI01S006</t>
        </is>
      </c>
      <c r="B9" s="302" t="inlineStr">
        <is>
          <t>子方案</t>
        </is>
      </c>
      <c r="C9" s="302" t="inlineStr">
        <is>
          <t>自愿交易体系</t>
        </is>
      </c>
      <c r="D9" s="302" t="inlineStr">
        <is>
          <t>自愿碳市场</t>
        </is>
      </c>
      <c r="E9" s="302" t="inlineStr">
        <is>
          <t>工业</t>
        </is>
      </c>
      <c r="F9" s="302" t="inlineStr">
        <is>
          <t>煤矿瓦斯利用</t>
        </is>
      </c>
      <c r="G9" s="302" t="inlineStr">
        <is>
          <t>煤矿低浓度瓦斯和风排瓦斯利用（CCER-10-001-V01）</t>
        </is>
      </c>
      <c r="H9" s="302" t="inlineStr">
        <is>
          <t>Utilization of Low-Concentration CMM and VAM (CCER-10-001-V01)</t>
        </is>
      </c>
      <c r="I9" s="302" t="inlineStr">
        <is>
          <t>N/A</t>
        </is>
      </c>
      <c r="J9" s="302" t="inlineStr">
        <is>
          <t>甲烷体积浓度低于8%的煤矿低浓度瓦斯和风排瓦斯利用方法学（CCER-10-001-V01）是生态环境部于2025年1月发布的方法学，为煤矿低浓度瓦斯（甲烷体积浓度低于8%）和煤矿乏风瓦斯（风排瓦斯，Ventilation Air Methane, VAM，浓度通常低于1%）的回收利用项目开发和签发CCER提供核算、监测和核证标准。适用于将低浓度瓦斯和VAM进行氧化销毁或能源化利用（如供热、发电）的项目。甲烷的全球增温潜势（GWP）为CO₂的28倍（100年尺度），此类项目通过减少甲烷直接排放实现显著的温室气体减排效果。</t>
        </is>
      </c>
      <c r="K9" s="302" t="inlineStr">
        <is>
          <t>减缓气候变化</t>
        </is>
      </c>
      <c r="L9" s="302" t="inlineStr">
        <is>
          <t>直接</t>
        </is>
      </c>
      <c r="M9" s="302" t="inlineStr">
        <is>
          <t>供给侧</t>
        </is>
      </c>
      <c r="N9" s="302" t="inlineStr">
        <is>
          <t>中国</t>
        </is>
      </c>
      <c r="O9" s="302" t="inlineStr">
        <is>
          <t>国家</t>
        </is>
      </c>
      <c r="P9" s="302" t="inlineStr">
        <is>
          <t>N/A</t>
        </is>
      </c>
      <c r="Q9" s="302" t="inlineStr">
        <is>
          <t>03/01/2025</t>
        </is>
      </c>
      <c r="R9" s="302" t="inlineStr">
        <is>
          <t>03/01/2025</t>
        </is>
      </c>
      <c r="S9" s="302" t="inlineStr">
        <is>
          <t>N/A</t>
        </is>
      </c>
      <c r="T9" s="302" t="inlineStr">
        <is>
          <t>N/A</t>
        </is>
      </c>
      <c r="U9" s="302" t="inlineStr">
        <is>
          <t>N/A</t>
        </is>
      </c>
      <c r="V9" s="302">
        <f>IF(R9="","生效",IF(R9="N/A","生效",IF(TODAY()&lt;DATE(VALUE(RIGHT(R9,4)),VALUE(MID(R9,4,2)),VALUE(LEFT(R9,2))),"计划实施",IF(S9="","生效",IF(S9="N/A","生效",IF(TODAY()&lt;DATE(VALUE(RIGHT(S9,4)),VALUE(MID(S9,4,2)),VALUE(LEFT(S9,2))),"生效","已终止"))))))</f>
        <v/>
      </c>
      <c r="W9" s="302" t="inlineStr">
        <is>
          <t>生态环境部（应对气候变化司）</t>
        </is>
      </c>
      <c r="X9" s="302" t="inlineStr">
        <is>
          <t>煤矿低浓度瓦斯和风排瓦斯利用项目/核证自愿减排量（CCER）</t>
        </is>
      </c>
      <c r="Y9" s="302" t="inlineStr">
        <is>
          <t>新建</t>
        </is>
      </c>
      <c r="Z9" s="302" t="inlineStr">
        <is>
          <t>本方法学界定和覆盖的对象为将甲烷体积浓度低于8%的煤矿瓦斯（CMM）和煤矿乏风瓦斯（VAM，浓度通常低于1%）进行回收、氧化销毁或能源化利用（供热或发电）的项目。通过减少甲烷直接排放实现温室气体减排，甲烷GWP为CO₂的28倍。</t>
        </is>
      </c>
      <c r="AA9" s="302" t="inlineStr">
        <is>
          <t>N/A</t>
        </is>
      </c>
      <c r="AB9" s="302" t="inlineStr">
        <is>
          <t>N/A</t>
        </is>
      </c>
      <c r="AC9" s="302" t="inlineStr">
        <is>
          <t>企业（煤矿企业、瓦斯利用项目业主）</t>
        </is>
      </c>
      <c r="AD9" s="302" t="inlineStr">
        <is>
          <t>在中国境内依法成立、运营符合方法学要求的煤矿并具备低浓度瓦斯和VAM回收利用条件的法人或其他组织，可自愿依据方法学开发项目并申请CCER登记。</t>
        </is>
      </c>
      <c r="AE9" s="302" t="inlineStr">
        <is>
          <t>注册、许可及行政管理；融资与投资；减排或预防</t>
        </is>
      </c>
      <c r="AF9" s="302" t="inlineStr">
        <is>
          <t>项目业主依据方法学界定项目边界和基准线情景，编制项目设计文件经审定机构审定；项目实施后按方法学规定监测低浓度瓦斯和VAM的收集量、甲烷浓度、氧化效率或能源产出量等参数；核算避免的甲烷排放量（以CO₂当量计）；编制减排量核算报告经核查机构核查后申请CCER签发。</t>
        </is>
      </c>
      <c r="AG9" s="302" t="inlineStr">
        <is>
          <t>70.76</t>
        </is>
      </c>
      <c r="AH9" s="302" t="inlineStr">
        <is>
          <t>元/吨</t>
        </is>
      </c>
      <c r="AI9" s="302" t="inlineStr">
        <is>
          <t>尚无煤矿低浓度瓦斯和风排瓦斯利用CCER的独立分类交易价格数据，表中数值为2025年全国CCER综合交易均价（70.76元/吨，来源：北京绿色交易所）。</t>
        </is>
      </c>
      <c r="AJ9" s="302" t="inlineStr">
        <is>
          <t>1）项目须针对甲烷体积浓度低于8%的煤矿瓦斯和/或煤矿乏风瓦斯（VAM）；2）项目须采用氧化销毁或能源化利用技术，甲烷销毁率须达到方法学规定的最低阈值；3）减排量核算须采用方法学规定的甲烷GWP值（28）和氧化效率默认值；4）项目须在2012年11月8日之后开工建设。</t>
        </is>
      </c>
      <c r="AK9" s="302" t="inlineStr">
        <is>
          <t>减排量（tCO₂e）=（基准线情景CH₄排放量 - 项目情景CH₄排放量）× 28（GWP）。基准线情景CH₄排放量 = 收集的低浓度瓦斯和VAM中的CH₄量（全部排空）；项目情景CH₄排放量 = 收集的CH₄量 ×（1 - 氧化销毁效率）。氧化销毁效率按方法学规定的默认值或实测值确定。若采用能源化利用（供热/发电）替代化石燃料，可额外计算替代减排量。计入期为固定10年。</t>
        </is>
      </c>
      <c r="AL9" s="302" t="inlineStr">
        <is>
          <t>N/A（仅规定一种核算方法）</t>
        </is>
      </c>
      <c r="AM9" s="302" t="inlineStr">
        <is>
          <t>项目业主通过签发和销售CCER获得碳收益；瓦斯回收利用产生的热能或电能可供煤矿自用或上网销售，形成额外收入。甲烷减排项目的GWP为CO₂的28倍，同等规模下CCER签发量远高于CO₂减排类项目。</t>
        </is>
      </c>
      <c r="AN9" s="302" t="inlineStr">
        <is>
          <t>项目业主按方法学规定持续监测低浓度瓦斯和VAM收集量、甲烷浓度、氧化效率或能源产出量等参数；审定与核查机构负责项目审定和减排量核查；生态环境部统筹监管。</t>
        </is>
      </c>
      <c r="AO9" s="302" t="inlineStr">
        <is>
          <t>项目业主提供虚假材料：处1万-10万元罚款并撤销登记、三年内不再受理；审定与核查机构违规：处5万-20万元罚款。</t>
        </is>
      </c>
      <c r="AP9" s="302" t="inlineStr">
        <is>
          <t>N/A（减排量取决于项目规模和自愿开发情况）</t>
        </is>
      </c>
      <c r="AQ9" s="302" t="inlineStr">
        <is>
          <t>N/A</t>
        </is>
      </c>
      <c r="AR9" s="302" t="inlineStr">
        <is>
          <t>B05</t>
        </is>
      </c>
      <c r="AS9" s="302" t="inlineStr">
        <is>
          <t>CH4</t>
        </is>
      </c>
      <c r="AT9" s="302" t="inlineStr">
        <is>
          <t>正向</t>
        </is>
      </c>
      <c r="AU9" s="302" t="inlineStr">
        <is>
          <t>能源安全；资源节约；技术创新；污染防治</t>
        </is>
      </c>
      <c r="AV9" s="302" t="inlineStr">
        <is>
          <t>关于印发《温室气体自愿减排项目方法学 甲烷体积浓度低于8%的煤矿低浓度瓦斯和风排瓦斯利用（CCER-10-001-V01）》的通知（环办气候函〔2025〕1号）</t>
        </is>
      </c>
      <c r="AW9" s="302" t="inlineStr">
        <is>
          <t>https://www.mee.gov.cn/xxgk2018/xxgk/xxgk06/202501/t20250103_1099965.html</t>
        </is>
      </c>
      <c r="AX9" s="302" t="inlineStr">
        <is>
          <t>https://www.cets.org.cn/（全国碳市场信息网）</t>
        </is>
      </c>
    </row>
    <row r="10">
      <c r="A10" s="302" t="inlineStr">
        <is>
          <t>CHNVTSVCMI01S007</t>
        </is>
      </c>
      <c r="B10" s="302" t="inlineStr">
        <is>
          <t>子方案</t>
        </is>
      </c>
      <c r="C10" s="302" t="inlineStr">
        <is>
          <t>自愿交易体系</t>
        </is>
      </c>
      <c r="D10" s="302" t="inlineStr">
        <is>
          <t>自愿碳市场</t>
        </is>
      </c>
      <c r="E10" s="302" t="inlineStr">
        <is>
          <t>能源</t>
        </is>
      </c>
      <c r="F10" s="302" t="inlineStr">
        <is>
          <t>油气伴生气回收</t>
        </is>
      </c>
      <c r="G10" s="302" t="inlineStr">
        <is>
          <t>海上油田伴生气回收利用（CCER-10-002-V01）</t>
        </is>
      </c>
      <c r="H10" s="302" t="inlineStr">
        <is>
          <t>Offshore Oilfield Associated Gas Recovery and Utilisation (CCER-10-002-V01)</t>
        </is>
      </c>
      <c r="I10" s="302" t="inlineStr">
        <is>
          <t>N/A</t>
        </is>
      </c>
      <c r="J10" s="302" t="inlineStr">
        <is>
          <t>海上油田伴生气回收利用方法学（CCER-10-002-V01）是生态环境部与国家能源局联合发布的油气行业首批CCER方法学之一，为海上油田伴生气回收利用项目开发和签发CCER提供核算和核证标准。在油田开采过程中，油层间存在与石油共生的伴生气（主要成分为甲烷等烃类），传统方式通过火炬燃烧排放。本方法学适用于将原本火炬燃烧的海上油田伴生气回收处理为管输天然气、LNG、CNG或LPG等产品的项目。项目须满足四项条件：伴生气来自海上油田并用于生产合格产品；项目获批复前无海底输气管道；监测数据与全国碳市场管理平台联网；符合国家法律法规和行业政策。计入期固定7年（可续）。</t>
        </is>
      </c>
      <c r="K10" s="302" t="inlineStr">
        <is>
          <t>减缓气候变化</t>
        </is>
      </c>
      <c r="L10" s="302" t="inlineStr">
        <is>
          <t>直接</t>
        </is>
      </c>
      <c r="M10" s="302" t="inlineStr">
        <is>
          <t>供给侧</t>
        </is>
      </c>
      <c r="N10" s="302" t="inlineStr">
        <is>
          <t>中国</t>
        </is>
      </c>
      <c r="O10" s="302" t="inlineStr">
        <is>
          <t>国家</t>
        </is>
      </c>
      <c r="P10" s="302" t="inlineStr">
        <is>
          <t>N/A</t>
        </is>
      </c>
      <c r="Q10" s="302" t="inlineStr">
        <is>
          <t>21/11/2025</t>
        </is>
      </c>
      <c r="R10" s="302" t="inlineStr">
        <is>
          <t>21/11/2025</t>
        </is>
      </c>
      <c r="S10" s="302" t="inlineStr">
        <is>
          <t>N/A</t>
        </is>
      </c>
      <c r="T10" s="302" t="inlineStr">
        <is>
          <t>N/A</t>
        </is>
      </c>
      <c r="U10" s="302" t="inlineStr">
        <is>
          <t>N/A</t>
        </is>
      </c>
      <c r="V10" s="302">
        <f>IF(R10="","生效",IF(R10="N/A","生效",IF(TODAY()&lt;DATE(VALUE(RIGHT(R10,4)),VALUE(MID(R10,4,2)),VALUE(LEFT(R10,2))),"计划实施",IF(S10="","生效",IF(S10="N/A","生效",IF(TODAY()&lt;DATE(VALUE(RIGHT(S10,4)),VALUE(MID(S10,4,2)),VALUE(LEFT(S10,2))),"生效","已终止"))))))</f>
        <v/>
      </c>
      <c r="W10" s="302" t="inlineStr">
        <is>
          <t>生态环境部（应对气候变化司）；国家能源局</t>
        </is>
      </c>
      <c r="X10" s="302" t="inlineStr">
        <is>
          <t>海上油田伴生气回收利用设施/核证自愿减排量（CCER）</t>
        </is>
      </c>
      <c r="Y10" s="302" t="inlineStr">
        <is>
          <t>新建</t>
        </is>
      </c>
      <c r="Z10" s="302" t="inlineStr">
        <is>
          <t>本方法学界定和覆盖的对象为海上油田伴生气回收利用项目，将原本通过火炬燃烧排放的伴生气回收处理为管输天然气、液化天然气（LNG）、压缩天然气（CNG）或液化石油气（LPG）等产品。项目减排量来自替代天然气等化石燃料的使用。</t>
        </is>
      </c>
      <c r="AA10" s="302" t="inlineStr">
        <is>
          <t>N/A</t>
        </is>
      </c>
      <c r="AB10" s="302" t="inlineStr">
        <is>
          <t>N/A</t>
        </is>
      </c>
      <c r="AC10" s="302" t="inlineStr">
        <is>
          <t>企业（油田开发企业/伴生气回收项目业主）</t>
        </is>
      </c>
      <c r="AD10" s="302" t="inlineStr">
        <is>
          <t>在中华人民共和国境内依法成立、拥有或管理海上油田伴生气回收利用设施的法人或其他组织，可自愿依据方法学开发项目并申请CCER登记。</t>
        </is>
      </c>
      <c r="AE10" s="302" t="inlineStr">
        <is>
          <t>注册、许可及行政管理；融资与投资；减排或预防</t>
        </is>
      </c>
      <c r="AF10" s="302" t="inlineStr">
        <is>
          <t>项目业主依据方法学界定项目边界，编制项目设计文件并经审定机构审定；项目运行后按方法学规定的监测方法和频率对伴生气回收量、产品产量等参数进行监测和核算；编制减排量核算报告经核查机构核查后申请CCER签发。</t>
        </is>
      </c>
      <c r="AG10" s="302" t="inlineStr">
        <is>
          <t>70.76</t>
        </is>
      </c>
      <c r="AH10" s="302" t="inlineStr">
        <is>
          <t>元/吨</t>
        </is>
      </c>
      <c r="AI10" s="302" t="inlineStr">
        <is>
          <t>尚无海上油田伴生气回收利用CCER的独立分类交易价格数据，表中数值为2025年全国CCER综合交易均价（70.76元/吨，来源：北京绿色交易所）。</t>
        </is>
      </c>
      <c r="AJ10" s="302" t="inlineStr">
        <is>
          <t>1）项目回收的伴生气须来自海上油田，并用于生产管输天然气、LNG、CNG或LPG等产品；2）项目获批复前生产设施与陆地之间无海底输气管道；3）项目监测数据须与全国碳市场管理平台（cets.org.cn）联网；4）计入期固定7年（可续）；5）减排量=基准线排放量-项目排放量-项目泄漏量，采用保守取值；6）项目须符合国家法律法规和行业发展政策。</t>
        </is>
      </c>
      <c r="AK10" s="302" t="inlineStr">
        <is>
          <t>减排量 = 基准线排放量 - 项目排放量 - 项目泄漏量。基准线排放量为伴生气火炬燃烧产生的排放；项目排放量包括外购化石燃料排放、电耗排放和运输排放；项目泄漏量忽略不计。</t>
        </is>
      </c>
      <c r="AL10" s="302" t="inlineStr">
        <is>
          <t>N/A（仅规定一种核算方法）</t>
        </is>
      </c>
      <c r="AM10" s="302" t="inlineStr">
        <is>
          <t>项目业主通过签发和销售CCER获得碳收益；伴生气回收产品（天然气、LNG、CNG、LPG等）可对外销售形成额外收入。</t>
        </is>
      </c>
      <c r="AN10" s="302" t="inlineStr">
        <is>
          <t>项目业主依据方法学对伴生气回收量、产品产量、燃料消耗、电力消耗等参数进行持续监测，监测数据须与全国碳市场管理平台联网并每分钟上传；省级和设区的市级生态环境主管部门会同能源主管部门开展监督检查。</t>
        </is>
      </c>
      <c r="AO10" s="302" t="inlineStr">
        <is>
          <t>项目业主提供虚假材料：处1万-10万元罚款并撤销登记、三年内不再受理；审定与核查机构违规：处5万-20万元罚款。</t>
        </is>
      </c>
      <c r="AP10" s="302" t="inlineStr">
        <is>
          <t>N/A（减排量取决于项目规模和自愿开发情况）</t>
        </is>
      </c>
      <c r="AQ10" s="302" t="inlineStr">
        <is>
          <t>N/A</t>
        </is>
      </c>
      <c r="AR10" s="302" t="inlineStr">
        <is>
          <t>B06</t>
        </is>
      </c>
      <c r="AS10" s="302" t="inlineStr">
        <is>
          <t>CO2; CH4</t>
        </is>
      </c>
      <c r="AT10" s="302" t="inlineStr">
        <is>
          <t>正向</t>
        </is>
      </c>
      <c r="AU10" s="302" t="inlineStr">
        <is>
          <t>能源安全；资源节约；污染防治</t>
        </is>
      </c>
      <c r="AV10" s="302" t="inlineStr">
        <is>
          <t>关于印发《温室气体自愿减排项目方法学 海上油田伴生气回收利用（CCER-10-002-V01）》等3项方法学的通知（环办气候函〔2025〕428号）</t>
        </is>
      </c>
      <c r="AW10" s="302" t="inlineStr">
        <is>
          <t>https://www.mee.gov.cn/xxgk2018/xxgk/xxgk06/202511/t20251121_1134574.html</t>
        </is>
      </c>
      <c r="AX10" s="302" t="inlineStr">
        <is>
          <t>https://www.cets.org.cn/（全国碳市场信息网）</t>
        </is>
      </c>
    </row>
    <row r="11">
      <c r="A11" s="302" t="inlineStr">
        <is>
          <t>CHNVTSVCMI01S008</t>
        </is>
      </c>
      <c r="B11" s="302" t="inlineStr">
        <is>
          <t>子方案</t>
        </is>
      </c>
      <c r="C11" s="302" t="inlineStr">
        <is>
          <t>自愿交易体系</t>
        </is>
      </c>
      <c r="D11" s="302" t="inlineStr">
        <is>
          <t>自愿碳市场</t>
        </is>
      </c>
      <c r="E11" s="302" t="inlineStr">
        <is>
          <t>能源</t>
        </is>
      </c>
      <c r="F11" s="302" t="inlineStr">
        <is>
          <t>油气伴生气回收</t>
        </is>
      </c>
      <c r="G11" s="302" t="inlineStr">
        <is>
          <t>陆上气田试气放喷气回收利用（CCER-10-003-V01）</t>
        </is>
      </c>
      <c r="H11" s="302" t="inlineStr">
        <is>
          <t>Onshore Gas Field Well Test and Blowdown Gas Recovery and Utilisation (CCER-10-003-V01)</t>
        </is>
      </c>
      <c r="I11" s="302" t="inlineStr">
        <is>
          <t>N/A</t>
        </is>
      </c>
      <c r="J11" s="302" t="inlineStr">
        <is>
          <t>陆上气田试气放喷气回收利用方法学（CCER-10-003-V01）是生态环境部与国家能源局联合发布的油气行业首批CCER方法学之一。陆上天然气勘探开发在完成钻井、压裂等环节后进入试气放喷期，传统做法将试气放喷气在放喷池直接点火燃烧（俗称点天灯）。本方法学适用于将常规天然气井、页岩气井和致密气井（不含煤层气井）试气放喷阶段的气体回收处理为管输天然气、CNG或LNG产品的项目。单口常规井计入回收时间不超过7天，单口致密气/页岩气井不超过21天。计入期最长10年。额外性免予论证。</t>
        </is>
      </c>
      <c r="K11" s="302" t="inlineStr">
        <is>
          <t>减缓气候变化</t>
        </is>
      </c>
      <c r="L11" s="302" t="inlineStr">
        <is>
          <t>直接</t>
        </is>
      </c>
      <c r="M11" s="302" t="inlineStr">
        <is>
          <t>供给侧</t>
        </is>
      </c>
      <c r="N11" s="302" t="inlineStr">
        <is>
          <t>中国</t>
        </is>
      </c>
      <c r="O11" s="302" t="inlineStr">
        <is>
          <t>国家</t>
        </is>
      </c>
      <c r="P11" s="302" t="inlineStr">
        <is>
          <t>N/A</t>
        </is>
      </c>
      <c r="Q11" s="302" t="inlineStr">
        <is>
          <t>21/11/2025</t>
        </is>
      </c>
      <c r="R11" s="302" t="inlineStr">
        <is>
          <t>21/11/2025</t>
        </is>
      </c>
      <c r="S11" s="302" t="inlineStr">
        <is>
          <t>N/A</t>
        </is>
      </c>
      <c r="T11" s="302" t="inlineStr">
        <is>
          <t>N/A</t>
        </is>
      </c>
      <c r="U11" s="302" t="inlineStr">
        <is>
          <t>N/A</t>
        </is>
      </c>
      <c r="V11" s="302">
        <f>IF(R11="","生效",IF(R11="N/A","生效",IF(TODAY()&lt;DATE(VALUE(RIGHT(R11,4)),VALUE(MID(R11,4,2)),VALUE(LEFT(R11,2))),"计划实施",IF(S11="","生效",IF(S11="N/A","生效",IF(TODAY()&lt;DATE(VALUE(RIGHT(S11,4)),VALUE(MID(S11,4,2)),VALUE(LEFT(S11,2))),"生效","已终止"))))))</f>
        <v/>
      </c>
      <c r="W11" s="302" t="inlineStr">
        <is>
          <t>生态环境部（应对气候变化司）；国家能源局</t>
        </is>
      </c>
      <c r="X11" s="302" t="inlineStr">
        <is>
          <t>陆上气田试气放喷气回收利用设施/核证自愿减排量（CCER）</t>
        </is>
      </c>
      <c r="Y11" s="302" t="inlineStr">
        <is>
          <t>新建</t>
        </is>
      </c>
      <c r="Z11" s="302" t="inlineStr">
        <is>
          <t>本方法学界定和覆盖的对象为陆上气田试气放喷气回收利用项目，将原本在放喷池直接燃烧的试气放喷气回收处理为管输天然气、压缩天然气（CNG）或液化天然气（LNG）产品。适用于常规天然气井、页岩气井和致密气井的试气放喷阶段。</t>
        </is>
      </c>
      <c r="AA11" s="302" t="inlineStr">
        <is>
          <t>N/A</t>
        </is>
      </c>
      <c r="AB11" s="302" t="inlineStr">
        <is>
          <t>N/A</t>
        </is>
      </c>
      <c r="AC11" s="302" t="inlineStr">
        <is>
          <t>企业（天然气勘探开发企业/项目业主）</t>
        </is>
      </c>
      <c r="AD11" s="302" t="inlineStr">
        <is>
          <t>在中华人民共和国境内依法成立、从事陆上天然气勘探开发的法人或其他组织，可自愿依据方法学开发试气放喷气回收利用项目并申请CCER登记。</t>
        </is>
      </c>
      <c r="AE11" s="302" t="inlineStr">
        <is>
          <t>注册、许可及行政管理；融资与投资；减排或预防</t>
        </is>
      </c>
      <c r="AF11" s="302" t="inlineStr">
        <is>
          <t>项目业主依据方法学界定项目边界和适用条件，编制项目设计文件并经审定机构审定；项目运行后对回收气量、产品产量、燃料消耗等参数进行监测和核算；编制减排量核算报告经核查机构核查后申请CCER签发。</t>
        </is>
      </c>
      <c r="AG11" s="302" t="inlineStr">
        <is>
          <t>70.76</t>
        </is>
      </c>
      <c r="AH11" s="302" t="inlineStr">
        <is>
          <t>元/吨</t>
        </is>
      </c>
      <c r="AI11" s="302" t="inlineStr">
        <is>
          <t>尚无陆上气田试气放喷气回收利用CCER的独立分类交易价格数据，表中数值为2025年全国CCER综合交易均价（70.76元/吨，来源：北京绿色交易所）。</t>
        </is>
      </c>
      <c r="AJ11" s="302" t="inlineStr">
        <is>
          <t>1）适用于常规天然气井、页岩气井和致密气井的试气放喷阶段（不含煤层气井）；2）须将试气放喷气回收处理成管输天然气、CNG或LNG产品；3）单口常规井计入回收时间不超7天，单口致密气/页岩气井不超21天；4）计入期最长10年；5）监测数据须与全国碳市场管理平台联网并每分钟上传；6）额外性免予论证。</t>
        </is>
      </c>
      <c r="AK11" s="302" t="inlineStr">
        <is>
          <t>减排量 = 与回收产品等量的天然气燃烧产生的排放量 ×（1-行业现有回收率）- 回收产品时产生的排放量。采用保守性原则，通过回收产品产量回溯计算，并通过流量测量与组分分析交叉核对。</t>
        </is>
      </c>
      <c r="AL11" s="302" t="inlineStr">
        <is>
          <t>N/A（仅规定一种核算方法）</t>
        </is>
      </c>
      <c r="AM11" s="302" t="inlineStr">
        <is>
          <t>项目业主通过签发和销售CCER获得碳收益；试气放喷气回收产品（天然气、CNG、LNG等）可对外销售形成额外收入。</t>
        </is>
      </c>
      <c r="AN11" s="302" t="inlineStr">
        <is>
          <t>项目业主按方法学规定对气体流量、组分、回收产品产量、燃料消耗等参数进行持续监测，计量装置须在检定有效期内并每年校准；监测数据须与全国碳市场管理平台联网并每分钟上传；数据在最后一期减排量登记后至少保存10年。</t>
        </is>
      </c>
      <c r="AO11" s="302" t="inlineStr">
        <is>
          <t>项目业主提供虚假材料：处1万-10万元罚款并撤销登记、三年内不再受理；审定与核查机构违规：处5万-20万元罚款。</t>
        </is>
      </c>
      <c r="AP11" s="302" t="inlineStr">
        <is>
          <t>N/A（减排量取决于项目规模和自愿开发情况）</t>
        </is>
      </c>
      <c r="AQ11" s="302" t="inlineStr">
        <is>
          <t>N/A</t>
        </is>
      </c>
      <c r="AR11" s="302" t="inlineStr">
        <is>
          <t>B06</t>
        </is>
      </c>
      <c r="AS11" s="302" t="inlineStr">
        <is>
          <t>CO2; CH4</t>
        </is>
      </c>
      <c r="AT11" s="302" t="inlineStr">
        <is>
          <t>正向</t>
        </is>
      </c>
      <c r="AU11" s="302" t="inlineStr">
        <is>
          <t>能源安全；资源节约；污染防治</t>
        </is>
      </c>
      <c r="AV11" s="302" t="inlineStr">
        <is>
          <t>关于印发《温室气体自愿减排项目方法学 海上油田伴生气回收利用（CCER-10-002-V01）》等3项方法学的通知（环办气候函〔2025〕428号）</t>
        </is>
      </c>
      <c r="AW11" s="302" t="inlineStr">
        <is>
          <t>https://www.mee.gov.cn/xxgk2018/xxgk/xxgk06/202511/t20251121_1134574.html</t>
        </is>
      </c>
      <c r="AX11" s="302" t="inlineStr">
        <is>
          <t>https://www.cets.org.cn/（全国碳市场信息网）</t>
        </is>
      </c>
    </row>
    <row r="12">
      <c r="A12" s="302" t="inlineStr">
        <is>
          <t>CHNVTSVCMI01S009</t>
        </is>
      </c>
      <c r="B12" s="302" t="inlineStr">
        <is>
          <t>子方案</t>
        </is>
      </c>
      <c r="C12" s="302" t="inlineStr">
        <is>
          <t>自愿交易体系</t>
        </is>
      </c>
      <c r="D12" s="302" t="inlineStr">
        <is>
          <t>自愿碳市场</t>
        </is>
      </c>
      <c r="E12" s="302" t="inlineStr">
        <is>
          <t>能源</t>
        </is>
      </c>
      <c r="F12" s="302" t="inlineStr">
        <is>
          <t>油气伴生气回收</t>
        </is>
      </c>
      <c r="G12" s="302" t="inlineStr">
        <is>
          <t>陆上油田低气量伴生气回收利用（CCER-10-004-V01）</t>
        </is>
      </c>
      <c r="H12" s="302" t="inlineStr">
        <is>
          <t>Onshore Oilfield Low-Volume Associated Gas Recovery and Utilisation (CCER-10-004-V01)</t>
        </is>
      </c>
      <c r="I12" s="302" t="inlineStr">
        <is>
          <t>N/A</t>
        </is>
      </c>
      <c r="J12" s="302" t="inlineStr">
        <is>
          <t>陆上油田低气量伴生气回收利用方法学（CCER-10-004-V01）是生态环境部与国家能源局联合发布的油气行业首批CCER方法学之一。本方法学专门面向陆上油田小规模、分散型伴生气回收项目，适用对象为同一站场（厂）内伴生气处理系统设计总规模小于3万立方米/天的项目。符合适用条件的项目额外性免予论证；同一企业位于同一省内的多个项目可合并申请。当前已建项目每年约可产生30万吨CO₂e减排量，2030年预计增至150万吨/年。计入期最长10年。</t>
        </is>
      </c>
      <c r="K12" s="302" t="inlineStr">
        <is>
          <t>减缓气候变化</t>
        </is>
      </c>
      <c r="L12" s="302" t="inlineStr">
        <is>
          <t>直接</t>
        </is>
      </c>
      <c r="M12" s="302" t="inlineStr">
        <is>
          <t>供给侧</t>
        </is>
      </c>
      <c r="N12" s="302" t="inlineStr">
        <is>
          <t>中国</t>
        </is>
      </c>
      <c r="O12" s="302" t="inlineStr">
        <is>
          <t>国家</t>
        </is>
      </c>
      <c r="P12" s="302" t="inlineStr">
        <is>
          <t>N/A</t>
        </is>
      </c>
      <c r="Q12" s="302" t="inlineStr">
        <is>
          <t>21/11/2025</t>
        </is>
      </c>
      <c r="R12" s="302" t="inlineStr">
        <is>
          <t>21/11/2025</t>
        </is>
      </c>
      <c r="S12" s="302" t="inlineStr">
        <is>
          <t>N/A</t>
        </is>
      </c>
      <c r="T12" s="302" t="inlineStr">
        <is>
          <t>N/A</t>
        </is>
      </c>
      <c r="U12" s="302" t="inlineStr">
        <is>
          <t>N/A</t>
        </is>
      </c>
      <c r="V12" s="302">
        <f>IF(R12="","生效",IF(R12="N/A","生效",IF(TODAY()&lt;DATE(VALUE(RIGHT(R12,4)),VALUE(MID(R12,4,2)),VALUE(LEFT(R12,2))),"计划实施",IF(S12="","生效",IF(S12="N/A","生效",IF(TODAY()&lt;DATE(VALUE(RIGHT(S12,4)),VALUE(MID(S12,4,2)),VALUE(LEFT(S12,2))),"生效","已终止"))))))</f>
        <v/>
      </c>
      <c r="W12" s="302" t="inlineStr">
        <is>
          <t>生态环境部（应对气候变化司）；国家能源局</t>
        </is>
      </c>
      <c r="X12" s="302" t="inlineStr">
        <is>
          <t>陆上油田低气量伴生气回收利用设施/核证自愿减排量（CCER）</t>
        </is>
      </c>
      <c r="Y12" s="302" t="inlineStr">
        <is>
          <t>新建</t>
        </is>
      </c>
      <c r="Z12" s="302" t="inlineStr">
        <is>
          <t>本方法学界定和覆盖的对象为陆上油田小规模、分散型伴生气回收项目，适用条件为同一站场（厂）内伴生气处理系统设计总规模小于3万立方米/天。项目将原本火炬燃烧的伴生气回收处理为管输天然气、CNG、LNG、LPG、稳定轻烃或混烃等产品。</t>
        </is>
      </c>
      <c r="AA12" s="302" t="inlineStr">
        <is>
          <t>N/A</t>
        </is>
      </c>
      <c r="AB12" s="302" t="inlineStr">
        <is>
          <t>N/A</t>
        </is>
      </c>
      <c r="AC12" s="302" t="inlineStr">
        <is>
          <t>企业（油田开发企业/伴生气回收项目业主）</t>
        </is>
      </c>
      <c r="AD12" s="302" t="inlineStr">
        <is>
          <t>在中华人民共和国境内依法成立、拥有或管理陆上油田伴生气回收利用设施的法人或其他组织，同一企业位于同一省（自治区、直辖市）内的多个伴生气项目可合并申请CCER登记。</t>
        </is>
      </c>
      <c r="AE12" s="302" t="inlineStr">
        <is>
          <t>注册、许可及行政管理；融资与投资；减排或预防</t>
        </is>
      </c>
      <c r="AF12" s="302" t="inlineStr">
        <is>
          <t>项目业主依据方法学界定项目边界和适用条件，编制项目设计文件并经审定机构审定；项目运行后对伴生气回收量、产品产量、外购化石燃料消耗、电力消耗等参数进行监测和核算；编制减排量核算报告经核查机构核查后申请CCER签发。</t>
        </is>
      </c>
      <c r="AG12" s="302" t="inlineStr">
        <is>
          <t>70.76</t>
        </is>
      </c>
      <c r="AH12" s="302" t="inlineStr">
        <is>
          <t>元/吨</t>
        </is>
      </c>
      <c r="AI12" s="302" t="inlineStr">
        <is>
          <t>尚无陆上油田低气量伴生气回收利用CCER的独立分类交易价格数据，表中数值为2025年全国CCER综合交易均价（70.76元/吨，来源：北京绿色交易所）。</t>
        </is>
      </c>
      <c r="AJ12" s="302" t="inlineStr">
        <is>
          <t>1）同一站场伴生气处理系统设计总规模须小于3万m³/天；2）须将伴生气回收处理为管输天然气、CNG、LNG、LPG、稳定轻烃或混烃等产品；3）计入期最长10年；4）监测数据须与全国碳市场管理平台联网；5）同一省内多项目可合并申请以降低开发成本；6）额外性免予论证。</t>
        </is>
      </c>
      <c r="AK12" s="302" t="inlineStr">
        <is>
          <t>减排量 = 基准线排放量 - 项目排放量 - 项目泄漏量。基准线排放量为伴生气火炬燃烧排放，采用产品产量回溯计算并依据保守性原则取值，对行业伴生气回收率进行扣减；项目排放量包括外购化石燃料排放、电耗排放和运输排放；项目泄漏量忽略不计。</t>
        </is>
      </c>
      <c r="AL12" s="302" t="inlineStr">
        <is>
          <t>N/A（仅规定一种核算方法）</t>
        </is>
      </c>
      <c r="AM12" s="302" t="inlineStr">
        <is>
          <t>项目业主通过签发和销售CCER获得碳收益；伴生气回收产品可对外销售形成额外收入。以黑龙江某日处理1.5万m³伴生气的项目为例，获得CCER收益后项目收益率可从约5%提升至约8.5%。</t>
        </is>
      </c>
      <c r="AN12" s="302" t="inlineStr">
        <is>
          <t>项目业主按方法学规定对伴生气流量、温度、压力、组分、回收产品质量、外购化石燃料和电力消耗等参数进行持续监测；监测数据须与全国碳市场管理平台联网；计量设备须经法定计量检定机构检定并每年由CNAS认可机构校准。</t>
        </is>
      </c>
      <c r="AO12" s="302" t="inlineStr">
        <is>
          <t>项目业主提供虚假材料：处1万-10万元罚款并撤销登记、三年内不再受理；审定与核查机构违规：处5万-20万元罚款。</t>
        </is>
      </c>
      <c r="AP12" s="302" t="inlineStr">
        <is>
          <t>N/A（减排量取决于项目规模和自愿开发情况，当前已建项目约30万吨CO₂e/年）</t>
        </is>
      </c>
      <c r="AQ12" s="302" t="inlineStr">
        <is>
          <t>N/A</t>
        </is>
      </c>
      <c r="AR12" s="302" t="inlineStr">
        <is>
          <t>B06</t>
        </is>
      </c>
      <c r="AS12" s="302" t="inlineStr">
        <is>
          <t>CO2; CH4</t>
        </is>
      </c>
      <c r="AT12" s="302" t="inlineStr">
        <is>
          <t>正向</t>
        </is>
      </c>
      <c r="AU12" s="302" t="inlineStr">
        <is>
          <t>能源安全；资源节约；污染防治</t>
        </is>
      </c>
      <c r="AV12" s="302" t="inlineStr">
        <is>
          <t>关于印发《温室气体自愿减排项目方法学 海上油田伴生气回收利用（CCER-10-002-V01）》等3项方法学的通知（环办气候函〔2025〕428号）</t>
        </is>
      </c>
      <c r="AW12" s="302" t="inlineStr">
        <is>
          <t>https://www.mee.gov.cn/xxgk2018/xxgk/xxgk06/202511/t20251121_1134574.html</t>
        </is>
      </c>
      <c r="AX12" s="302" t="inlineStr">
        <is>
          <t>https://www.cets.org.cn/（全国碳市场信息网）</t>
        </is>
      </c>
    </row>
    <row r="13">
      <c r="A13" s="302" t="inlineStr">
        <is>
          <t>CHNVTSVCMI01S010</t>
        </is>
      </c>
      <c r="B13" s="302" t="inlineStr">
        <is>
          <t>子方案</t>
        </is>
      </c>
      <c r="C13" s="302" t="inlineStr">
        <is>
          <t>自愿交易体系</t>
        </is>
      </c>
      <c r="D13" s="302" t="inlineStr">
        <is>
          <t>自愿碳市场</t>
        </is>
      </c>
      <c r="E13" s="302" t="inlineStr">
        <is>
          <t>农业、林业和其他土地利用</t>
        </is>
      </c>
      <c r="F13" s="302" t="inlineStr">
        <is>
          <t>海洋碳汇（蓝碳）</t>
        </is>
      </c>
      <c r="G13" s="302" t="inlineStr">
        <is>
          <t>滨海盐沼植被修复（CCER-14-003-V01）</t>
        </is>
      </c>
      <c r="H13" s="302" t="inlineStr">
        <is>
          <t>Coastal Salt Marsh Vegetation Restoration (CCER-14-003-V01)</t>
        </is>
      </c>
      <c r="I13" s="302" t="inlineStr">
        <is>
          <t>N/A</t>
        </is>
      </c>
      <c r="J13" s="302" t="inlineStr">
        <is>
          <t>滨海盐沼植被修复方法学（CCER-14-003-V01）是生态环境部与自然资源部联合发布的蓝碳领域CCER方法学之一。滨海盐沼是具有重要碳汇功能的滨海湿地生态系统，本方法学为在中国境内符合条件的滨海区域开展盐沼植被修复项目开发和签发CCER提供核算标准。项目计入期最短20年、最长40年。同一省内的多个项目可合并申请。本方法学的发布标志着我国将红树林、海草床、滨海盐沼三种滨海蓝碳生态系统全部纳入国家碳交易体系。</t>
        </is>
      </c>
      <c r="K13" s="302" t="inlineStr">
        <is>
          <t>减缓气候变化</t>
        </is>
      </c>
      <c r="L13" s="302" t="inlineStr">
        <is>
          <t>直接</t>
        </is>
      </c>
      <c r="M13" s="302" t="inlineStr">
        <is>
          <t>供给侧</t>
        </is>
      </c>
      <c r="N13" s="302" t="inlineStr">
        <is>
          <t>中国</t>
        </is>
      </c>
      <c r="O13" s="302" t="inlineStr">
        <is>
          <t>国家</t>
        </is>
      </c>
      <c r="P13" s="302" t="inlineStr">
        <is>
          <t>N/A</t>
        </is>
      </c>
      <c r="Q13" s="302" t="inlineStr">
        <is>
          <t>28/11/2025</t>
        </is>
      </c>
      <c r="R13" s="302" t="inlineStr">
        <is>
          <t>28/11/2025</t>
        </is>
      </c>
      <c r="S13" s="302" t="inlineStr">
        <is>
          <t>N/A</t>
        </is>
      </c>
      <c r="T13" s="302" t="inlineStr">
        <is>
          <t>N/A</t>
        </is>
      </c>
      <c r="U13" s="302" t="inlineStr">
        <is>
          <t>N/A</t>
        </is>
      </c>
      <c r="V13" s="302">
        <f>IF(R13="","生效",IF(R13="N/A","生效",IF(TODAY()&lt;DATE(VALUE(RIGHT(R13,4)),VALUE(MID(R13,4,2)),VALUE(LEFT(R13,2))),"计划实施",IF(S13="","生效",IF(S13="N/A","生效",IF(TODAY()&lt;DATE(VALUE(RIGHT(S13,4)),VALUE(MID(S13,4,2)),VALUE(LEFT(S13,2))),"生效","已终止"))))))</f>
        <v/>
      </c>
      <c r="W13" s="302" t="inlineStr">
        <is>
          <t>生态环境部（应对气候变化司）；自然资源部</t>
        </is>
      </c>
      <c r="X13" s="302" t="inlineStr">
        <is>
          <t>滨海盐沼植被修复项目/核证自愿减排量（CCER）</t>
        </is>
      </c>
      <c r="Y13" s="302" t="inlineStr">
        <is>
          <t>新建</t>
        </is>
      </c>
      <c r="Z13" s="302" t="inlineStr">
        <is>
          <t>本方法学界定和覆盖的对象为在中国境内符合条件的滨海区域实施的盐沼植被修复项目。项目通过恢复和重建滨海盐沼植被（碱蓬、芦苇、盐地碱蓬等）增加生态系统碳汇。计入期20-40年。</t>
        </is>
      </c>
      <c r="AA13" s="302" t="inlineStr">
        <is>
          <t>N/A</t>
        </is>
      </c>
      <c r="AB13" s="302" t="inlineStr">
        <is>
          <t>N/A</t>
        </is>
      </c>
      <c r="AC13" s="302" t="inlineStr">
        <is>
          <t>企业（项目业主/生态修复实施主体）</t>
        </is>
      </c>
      <c r="AD13" s="302" t="inlineStr">
        <is>
          <t>在中华人民共和国境内依法成立、拥有或管理符合方法学要求的滨海盐沼修复用地的法人或其他组织，可自愿依据方法学开发项目并申请CCER登记。</t>
        </is>
      </c>
      <c r="AE13" s="302" t="inlineStr">
        <is>
          <t>注册、许可及行政管理；融资与投资；减排或预防</t>
        </is>
      </c>
      <c r="AF13" s="302" t="inlineStr">
        <is>
          <t>项目业主依据方法学界定项目边界和碳库（地上生物量、地下生物量、土壤有机碳等），编制项目设计文件并经审定机构审定；按监测频率对各碳库变化量进行监测和核算；编制减排量核算报告经核查机构核查后申请CCER签发。</t>
        </is>
      </c>
      <c r="AG13" s="302" t="inlineStr">
        <is>
          <t>70.76</t>
        </is>
      </c>
      <c r="AH13" s="302" t="inlineStr">
        <is>
          <t>元/吨</t>
        </is>
      </c>
      <c r="AI13" s="302" t="inlineStr">
        <is>
          <t>尚无滨海盐沼植被修复CCER的独立分类交易价格数据，表中数值为2025年全国CCER综合交易均价（70.76元/吨，来源：北京绿色交易所）。</t>
        </is>
      </c>
      <c r="AJ13" s="302" t="inlineStr">
        <is>
          <t>1）项目须在符合条件的滨海区域实施盐沼植被修复；2）项目土地权属和减排量权属清晰；3）计入期最短20年、最长40年；4）同一省内多个项目可合并申请；5）额外性免予论证。</t>
        </is>
      </c>
      <c r="AK13" s="302" t="inlineStr">
        <is>
          <t>净碳汇量 = 项目碳汇量变化 - 基准线碳汇量变化。碳库涵盖地上生物量、地下生物量和土壤有机碳，采用储量变化法核算各碳库碳储量变化。基准线碳汇量基于项目开始前土地碳储量水平确定。</t>
        </is>
      </c>
      <c r="AL13" s="302" t="inlineStr">
        <is>
          <t>N/A（仅规定一种核算方法）</t>
        </is>
      </c>
      <c r="AM13" s="302" t="inlineStr">
        <is>
          <t>项目业主通过签发和销售CCER获得碳收益；滨海盐沼植被修复兼具海岸防护、生物多样性保护、水质净化等多重生态效益。</t>
        </is>
      </c>
      <c r="AN13" s="302" t="inlineStr">
        <is>
          <t>项目业主按方法学规定的监测频率和方法对各碳库变化量进行监测和核算；省级和设区的市级生态环境主管部门会同自然资源主管部门开展监督检查。</t>
        </is>
      </c>
      <c r="AO13" s="302" t="inlineStr">
        <is>
          <t>项目业主提供虚假材料：处1万-10万元罚款并撤销登记、三年内不再受理；审定与核查机构违规：处5万-20万元罚款。</t>
        </is>
      </c>
      <c r="AP13" s="302" t="inlineStr">
        <is>
          <t>N/A（减排量取决于项目规模和自愿开发情况）</t>
        </is>
      </c>
      <c r="AQ13" s="302" t="inlineStr">
        <is>
          <t>N/A</t>
        </is>
      </c>
      <c r="AR13" s="302" t="inlineStr">
        <is>
          <t>A02</t>
        </is>
      </c>
      <c r="AS13" s="302" t="inlineStr">
        <is>
          <t>CO2</t>
        </is>
      </c>
      <c r="AT13" s="302" t="inlineStr">
        <is>
          <t>正向</t>
        </is>
      </c>
      <c r="AU13" s="302" t="inlineStr">
        <is>
          <t>生态保护；生物多样性保护；污染防治；产业发展；适应气候变化</t>
        </is>
      </c>
      <c r="AV13" s="302" t="inlineStr">
        <is>
          <t>关于印发《温室气体自愿减排项目方法学 滨海盐沼植被修复（CCER-14-003-V01）》等2项方法学的通知（环办气候函〔2025〕451号）</t>
        </is>
      </c>
      <c r="AW13" s="302" t="inlineStr">
        <is>
          <t>https://www.mee.gov.cn/xxgk2018/xxgk/xxgk06/202512/t20251203_1137023.html</t>
        </is>
      </c>
      <c r="AX13" s="302" t="inlineStr">
        <is>
          <t>https://www.cets.org.cn/（全国碳市场信息网）</t>
        </is>
      </c>
    </row>
    <row r="14">
      <c r="A14" s="302" t="inlineStr">
        <is>
          <t>CHNVTSVCMI01S011</t>
        </is>
      </c>
      <c r="B14" s="302" t="inlineStr">
        <is>
          <t>子方案</t>
        </is>
      </c>
      <c r="C14" s="302" t="inlineStr">
        <is>
          <t>自愿交易体系</t>
        </is>
      </c>
      <c r="D14" s="302" t="inlineStr">
        <is>
          <t>自愿碳市场</t>
        </is>
      </c>
      <c r="E14" s="302" t="inlineStr">
        <is>
          <t>农业、林业和其他土地利用</t>
        </is>
      </c>
      <c r="F14" s="302" t="inlineStr">
        <is>
          <t>海洋碳汇（蓝碳）</t>
        </is>
      </c>
      <c r="G14" s="302" t="inlineStr">
        <is>
          <t>海草床植被修复（CCER-14-004-V01）</t>
        </is>
      </c>
      <c r="H14" s="302" t="inlineStr">
        <is>
          <t>Seagrass Bed Vegetation Restoration (CCER-14-004-V01)</t>
        </is>
      </c>
      <c r="I14" s="302" t="inlineStr">
        <is>
          <t>N/A</t>
        </is>
      </c>
      <c r="J14" s="302" t="inlineStr">
        <is>
          <t>海草床植被修复方法学（CCER-14-004-V01）是生态环境部与自然资源部联合发布的蓝碳领域CCER方法学之一。海草床是重要的滨海蓝碳生态系统，其碳埋藏效率高、储存周期长。本方法学为在中国境内符合条件的海域开展海草床植被修复项目开发和签发CCER提供核算标准。项目计入期最短20年、最长40年。同一省内的多个项目可合并申请。</t>
        </is>
      </c>
      <c r="K14" s="302" t="inlineStr">
        <is>
          <t>减缓气候变化</t>
        </is>
      </c>
      <c r="L14" s="302" t="inlineStr">
        <is>
          <t>直接</t>
        </is>
      </c>
      <c r="M14" s="302" t="inlineStr">
        <is>
          <t>供给侧</t>
        </is>
      </c>
      <c r="N14" s="302" t="inlineStr">
        <is>
          <t>中国</t>
        </is>
      </c>
      <c r="O14" s="302" t="inlineStr">
        <is>
          <t>国家</t>
        </is>
      </c>
      <c r="P14" s="302" t="inlineStr">
        <is>
          <t>N/A</t>
        </is>
      </c>
      <c r="Q14" s="302" t="inlineStr">
        <is>
          <t>28/11/2025</t>
        </is>
      </c>
      <c r="R14" s="302" t="inlineStr">
        <is>
          <t>28/11/2025</t>
        </is>
      </c>
      <c r="S14" s="302" t="inlineStr">
        <is>
          <t>N/A</t>
        </is>
      </c>
      <c r="T14" s="302" t="inlineStr">
        <is>
          <t>N/A</t>
        </is>
      </c>
      <c r="U14" s="302" t="inlineStr">
        <is>
          <t>N/A</t>
        </is>
      </c>
      <c r="V14" s="302">
        <f>IF(R14="","生效",IF(R14="N/A","生效",IF(TODAY()&lt;DATE(VALUE(RIGHT(R14,4)),VALUE(MID(R14,4,2)),VALUE(LEFT(R14,2))),"计划实施",IF(S14="","生效",IF(S14="N/A","生效",IF(TODAY()&lt;DATE(VALUE(RIGHT(S14,4)),VALUE(MID(S14,4,2)),VALUE(LEFT(S14,2))),"生效","已终止"))))))</f>
        <v/>
      </c>
      <c r="W14" s="302" t="inlineStr">
        <is>
          <t>生态环境部（应对气候变化司）；自然资源部</t>
        </is>
      </c>
      <c r="X14" s="302" t="inlineStr">
        <is>
          <t>海草床植被修复项目/核证自愿减排量（CCER）</t>
        </is>
      </c>
      <c r="Y14" s="302" t="inlineStr">
        <is>
          <t>新建</t>
        </is>
      </c>
      <c r="Z14" s="302" t="inlineStr">
        <is>
          <t>本方法学界定和覆盖的对象为在中国境内符合条件的海域实施的海草床（鳗草、海菖蒲等）植被修复项目。项目通过海草植株移植、种子播种等方式恢复和重建海草床生态系统碳汇。计入期20-40年。</t>
        </is>
      </c>
      <c r="AA14" s="302" t="inlineStr">
        <is>
          <t>N/A</t>
        </is>
      </c>
      <c r="AB14" s="302" t="inlineStr">
        <is>
          <t>N/A</t>
        </is>
      </c>
      <c r="AC14" s="302" t="inlineStr">
        <is>
          <t>企业（项目业主/海洋生态修复实施主体）</t>
        </is>
      </c>
      <c r="AD14" s="302" t="inlineStr">
        <is>
          <t>在中华人民共和国境内依法成立、拥有或管理符合方法学要求的海草床修复区域的法人或其他组织，可自愿依据方法学开发项目并申请CCER登记。</t>
        </is>
      </c>
      <c r="AE14" s="302" t="inlineStr">
        <is>
          <t>注册、许可及行政管理；融资与投资；减排或预防</t>
        </is>
      </c>
      <c r="AF14" s="302" t="inlineStr">
        <is>
          <t>项目业主依据方法学界定项目边界和碳库，编制项目设计文件并经审定机构审定；按监测频率对各碳库变化量进行监测和核算；编制减排量核算报告经核查机构核查后申请CCER签发。</t>
        </is>
      </c>
      <c r="AG14" s="302" t="inlineStr">
        <is>
          <t>70.76</t>
        </is>
      </c>
      <c r="AH14" s="302" t="inlineStr">
        <is>
          <t>元/吨</t>
        </is>
      </c>
      <c r="AI14" s="302" t="inlineStr">
        <is>
          <t>尚无海草床植被修复CCER的独立分类交易价格数据，表中数值为2025年全国CCER综合交易均价（70.76元/吨，来源：北京绿色交易所）。</t>
        </is>
      </c>
      <c r="AJ14" s="302" t="inlineStr">
        <is>
          <t>1）项目须在符合条件的海域实施海草床植被修复；2）项目边界和减排量权属清晰；3）计入期最短20年、最长40年；4）同一省内多个项目可合并申请；5）额外性免予论证。</t>
        </is>
      </c>
      <c r="AK14" s="302" t="inlineStr">
        <is>
          <t>净碳汇量 = 项目碳汇量变化 - 基准线碳汇量变化。碳库涵盖海草地上生物量、地下生物量和沉积物有机碳，采用储量变化法核算各碳库碳储量变化。</t>
        </is>
      </c>
      <c r="AL14" s="302" t="inlineStr">
        <is>
          <t>N/A（仅规定一种核算方法）</t>
        </is>
      </c>
      <c r="AM14" s="302" t="inlineStr">
        <is>
          <t>项目业主通过签发和销售CCER获得碳收益；海草床植被修复兼具海洋生物多样性保护、水质净化、海岸保护等多重生态效益。</t>
        </is>
      </c>
      <c r="AN14" s="302" t="inlineStr">
        <is>
          <t>项目业主按方法学规定的监测频率和方法对各碳库变化量进行监测和核算；省级和设区的市级生态环境主管部门会同自然资源主管部门开展监督检查。</t>
        </is>
      </c>
      <c r="AO14" s="302" t="inlineStr">
        <is>
          <t>项目业主提供虚假材料：处1万-10万元罚款并撤销登记、三年内不再受理；审定与核查机构违规：处5万-20万元罚款。</t>
        </is>
      </c>
      <c r="AP14" s="302" t="inlineStr">
        <is>
          <t>N/A（减排量取决于项目规模和自愿开发情况）</t>
        </is>
      </c>
      <c r="AQ14" s="302" t="inlineStr">
        <is>
          <t>N/A</t>
        </is>
      </c>
      <c r="AR14" s="302" t="inlineStr">
        <is>
          <t>A02</t>
        </is>
      </c>
      <c r="AS14" s="302" t="inlineStr">
        <is>
          <t>CO2</t>
        </is>
      </c>
      <c r="AT14" s="302" t="inlineStr">
        <is>
          <t>正向</t>
        </is>
      </c>
      <c r="AU14" s="302" t="inlineStr">
        <is>
          <t>生态保护；生物多样性保护；污染防治；产业发展；适应气候变化</t>
        </is>
      </c>
      <c r="AV14" s="302" t="inlineStr">
        <is>
          <t>关于印发《温室气体自愿减排项目方法学 滨海盐沼植被修复（CCER-14-003-V01）》等2项方法学的通知（环办气候函〔2025〕451号）</t>
        </is>
      </c>
      <c r="AW14" s="302" t="inlineStr">
        <is>
          <t>https://www.mee.gov.cn/xxgk2018/xxgk/xxgk06/202512/t20251203_1137023.html</t>
        </is>
      </c>
      <c r="AX14" s="302" t="inlineStr">
        <is>
          <t>https://www.cets.org.cn/（全国碳市场信息网）</t>
        </is>
      </c>
    </row>
    <row r="15">
      <c r="A15" s="302" t="inlineStr">
        <is>
          <t>CHNVTSVCMI01S012</t>
        </is>
      </c>
      <c r="B15" s="302" t="inlineStr">
        <is>
          <t>子方案</t>
        </is>
      </c>
      <c r="C15" s="302" t="inlineStr">
        <is>
          <t>自愿交易体系</t>
        </is>
      </c>
      <c r="D15" s="302" t="inlineStr">
        <is>
          <t>自愿碳市场</t>
        </is>
      </c>
      <c r="E15" s="302" t="inlineStr">
        <is>
          <t>农业、林业和其他土地利用</t>
        </is>
      </c>
      <c r="F15" s="302" t="inlineStr">
        <is>
          <t>淤地坝碳汇</t>
        </is>
      </c>
      <c r="G15" s="302" t="inlineStr">
        <is>
          <t>淤地坝碳汇（CCER-14-005-V01）</t>
        </is>
      </c>
      <c r="H15" s="302" t="inlineStr">
        <is>
          <t>Check Dam Carbon Sink (CCER-14-005-V01)</t>
        </is>
      </c>
      <c r="I15" s="302" t="inlineStr">
        <is>
          <t>N/A</t>
        </is>
      </c>
      <c r="J15" s="302" t="inlineStr">
        <is>
          <t>淤地坝碳汇方法学（CCER-14-005-V01）是生态环境部与水利部联合发布的全球首部针对淤地坝碳汇的专项核算标准，将淤地坝这一中国特有的水土保持工程纳入国家自愿减排交易体系。淤地坝是在黄土高原及其他水土流失严重地区沟道内修建的水利工程，在拦泥淤地的同时发挥显著的固碳作用。本方法学适用于按SL/T804标准建设、坝体完好、权属清晰的淤地坝项目。同一县级行政区域内多个淤地坝（淤地坝系）可合并申请。计入期最短10年、最长40年。碳库主要核算土壤碳库及符合条件的植物碳库，非持久性风险扣减率1%。额外性免予论证。</t>
        </is>
      </c>
      <c r="K15" s="302" t="inlineStr">
        <is>
          <t>减缓气候变化</t>
        </is>
      </c>
      <c r="L15" s="302" t="inlineStr">
        <is>
          <t>直接</t>
        </is>
      </c>
      <c r="M15" s="302" t="inlineStr">
        <is>
          <t>供给侧</t>
        </is>
      </c>
      <c r="N15" s="302" t="inlineStr">
        <is>
          <t>中国</t>
        </is>
      </c>
      <c r="O15" s="302" t="inlineStr">
        <is>
          <t>国家</t>
        </is>
      </c>
      <c r="P15" s="302" t="inlineStr">
        <is>
          <t>N/A</t>
        </is>
      </c>
      <c r="Q15" s="302" t="inlineStr">
        <is>
          <t>25/11/2025</t>
        </is>
      </c>
      <c r="R15" s="302" t="inlineStr">
        <is>
          <t>25/11/2025</t>
        </is>
      </c>
      <c r="S15" s="302" t="inlineStr">
        <is>
          <t>N/A</t>
        </is>
      </c>
      <c r="T15" s="302" t="inlineStr">
        <is>
          <t>N/A</t>
        </is>
      </c>
      <c r="U15" s="302" t="inlineStr">
        <is>
          <t>N/A</t>
        </is>
      </c>
      <c r="V15" s="302">
        <f>IF(R15="","生效",IF(R15="N/A","生效",IF(TODAY()&lt;DATE(VALUE(RIGHT(R15,4)),VALUE(MID(R15,4,2)),VALUE(LEFT(R15,2))),"计划实施",IF(S15="","生效",IF(S15="N/A","生效",IF(TODAY()&lt;DATE(VALUE(RIGHT(S15,4)),VALUE(MID(S15,4,2)),VALUE(LEFT(S15,2))),"生效","已终止"))))))</f>
        <v/>
      </c>
      <c r="W15" s="302" t="inlineStr">
        <is>
          <t>生态环境部（应对气候变化司）；水利部</t>
        </is>
      </c>
      <c r="X15" s="302" t="inlineStr">
        <is>
          <t>淤地坝碳汇项目/核证自愿减排量（CCER）</t>
        </is>
      </c>
      <c r="Y15" s="302" t="inlineStr">
        <is>
          <t>新建</t>
        </is>
      </c>
      <c r="Z15" s="302" t="inlineStr">
        <is>
          <t>本方法学界定和覆盖的对象为按SL/T804《淤地坝技术规范》建设、坝体完好、权属清晰的淤地坝项目。项目边界为淤地坝控制的集水区。碳库核算以上壤碳库为主，符合条件的植物碳库（水土保持林）也可纳入。计入期10-40年。</t>
        </is>
      </c>
      <c r="AA15" s="302" t="inlineStr">
        <is>
          <t>N/A</t>
        </is>
      </c>
      <c r="AB15" s="302" t="inlineStr">
        <is>
          <t>N/A</t>
        </is>
      </c>
      <c r="AC15" s="302" t="inlineStr">
        <is>
          <t>企业/集体组织（淤地坝产权所有者或其授权主体）</t>
        </is>
      </c>
      <c r="AD15" s="302" t="inlineStr">
        <is>
          <t>淤地坝产权所有者或其授权的法人主体，同一县级行政区域内多个淤地坝（淤地坝系）可合并为一个项目申请CCER登记。</t>
        </is>
      </c>
      <c r="AE15" s="302" t="inlineStr">
        <is>
          <t>注册、许可及行政管理；融资与投资；减排或预防</t>
        </is>
      </c>
      <c r="AF15" s="302" t="inlineStr">
        <is>
          <t>项目业主依据方法学界定项目边界和碳库，编制项目设计文件并经审定机构审定；项目实施后按监测频率和方法对土壤有机碳和植物碳库变化量进行监测和核算；编制减排量核算报告经核查机构核查后申请CCER签发。</t>
        </is>
      </c>
      <c r="AG15" s="302" t="inlineStr">
        <is>
          <t>70.76</t>
        </is>
      </c>
      <c r="AH15" s="302" t="inlineStr">
        <is>
          <t>元/吨</t>
        </is>
      </c>
      <c r="AI15" s="302" t="inlineStr">
        <is>
          <t>尚无淤地坝碳汇CCER的独立分类交易价格数据，表中数值为2025年全国CCER综合交易均价（70.76元/吨，来源：北京绿色交易所）。</t>
        </is>
      </c>
      <c r="AJ15" s="302" t="inlineStr">
        <is>
          <t>1）淤地坝须按SL/T804标准建设，坝体完好、权属清晰；2）计入期最短10年、最长40年；3）采用计量参数缺省值降低开发成本；4）非持久性风险扣减率1%；5）同一县级行政区域内多个淤地坝可合并申请；6）额外性免予论证。</t>
        </is>
      </c>
      <c r="AK15" s="302" t="inlineStr">
        <is>
          <t>项目减排量 =（项目清除量 - 基准线清除量 - 项目泄漏量）×（1 - 非持久性风险扣减率1%）。项目清除量 = 土壤增汇量 + 植物增汇量 - 项目排放量。基准线清除量计为0（基准线情景为侵蚀沟）。项目泄漏量和排放量均计为0。</t>
        </is>
      </c>
      <c r="AL15" s="302" t="inlineStr">
        <is>
          <t>N/A（仅规定一种核算方法）</t>
        </is>
      </c>
      <c r="AM15" s="302" t="inlineStr">
        <is>
          <t>项目业主通过签发和销售CCER获得碳收益；淤地坝兼具水土保持、防洪减沙、增加耕地等多重生态社会效益。</t>
        </is>
      </c>
      <c r="AN15" s="302" t="inlineStr">
        <is>
          <t>项目业主建立内部数据质量保障管理制度；土壤样品须在获CMA认证的第三方计量技术机构检验；省级和设区的市级生态环境主管部门会同水行政部门开展监督检查。</t>
        </is>
      </c>
      <c r="AO15" s="302" t="inlineStr">
        <is>
          <t>项目业主提供虚假材料：处1万-10万元罚款并撤销登记、三年内不再受理；审定与核查机构违规：处5万-20万元罚款。</t>
        </is>
      </c>
      <c r="AP15" s="302" t="inlineStr">
        <is>
          <t>N/A（减排量取决于项目规模和自愿开发情况）</t>
        </is>
      </c>
      <c r="AQ15" s="302" t="inlineStr">
        <is>
          <t>N/A</t>
        </is>
      </c>
      <c r="AR15" s="302" t="inlineStr">
        <is>
          <t>A02</t>
        </is>
      </c>
      <c r="AS15" s="302" t="inlineStr">
        <is>
          <t>CO2</t>
        </is>
      </c>
      <c r="AT15" s="302" t="inlineStr">
        <is>
          <t>正向</t>
        </is>
      </c>
      <c r="AU15" s="302" t="inlineStr">
        <is>
          <t>生态保护；污染防治；产业发展；适应气候变化</t>
        </is>
      </c>
      <c r="AV15" s="302" t="inlineStr">
        <is>
          <t>关于印发《温室气体自愿减排项目方法学 淤地坝碳汇（CCER-14-005-V01）》的通知（环办气候函〔2025〕438号）</t>
        </is>
      </c>
      <c r="AW15" s="302" t="inlineStr">
        <is>
          <t>https://www.mee.gov.cn/xxgk2018/xxgk/xxgk06/202512/t20251202_1136958.html</t>
        </is>
      </c>
      <c r="AX15" s="302" t="inlineStr">
        <is>
          <t>https://www.cets.org.cn/（全国碳市场信息网）</t>
        </is>
      </c>
    </row>
    <row r="16">
      <c r="A16" s="302" t="inlineStr">
        <is>
          <t>CHNVTSVCMI01S013</t>
        </is>
      </c>
      <c r="B16" s="302" t="inlineStr">
        <is>
          <t>子方案</t>
        </is>
      </c>
      <c r="C16" s="302" t="inlineStr">
        <is>
          <t>自愿交易体系</t>
        </is>
      </c>
      <c r="D16" s="302" t="inlineStr">
        <is>
          <t>自愿碳市场</t>
        </is>
      </c>
      <c r="E16" s="302" t="inlineStr">
        <is>
          <t>农业、林业和其他土地利用</t>
        </is>
      </c>
      <c r="F16" s="302" t="inlineStr">
        <is>
          <t>农业废弃物沼气利用</t>
        </is>
      </c>
      <c r="G16" s="302" t="inlineStr">
        <is>
          <t>规模化猪场粪污沼气回收利用工程（CCER-15-001-V01）</t>
        </is>
      </c>
      <c r="H16" s="302" t="inlineStr">
        <is>
          <t>Large-Scale Pig Farm Manure Biogas Recovery and Utilisation Project (CCER-15-001-V01)</t>
        </is>
      </c>
      <c r="I16" s="302" t="inlineStr">
        <is>
          <t>N/A</t>
        </is>
      </c>
      <c r="J16" s="302" t="inlineStr">
        <is>
          <t>规模化猪场粪污沼气回收利用工程方法学（CCER-15-001-V01）是生态环境部与农业农村部联合发布的农业领域CCER方法学之一。生猪粪便甲烷排放占全国畜禽粪便管理甲烷排放的约70%，减排潜力巨大。本方法学适用于年出栏量五百头以上规模化猪场，须在场区内配套建设厌氧消化反应器并对沼气进行回收利用（发电、供气或生产生物天然气），沼渣沼液须进行农田利用。不适用于混合原料处理项目。额外性免予论证。同一省内多个猪场可合并申请。计入期固定7年（可续）。</t>
        </is>
      </c>
      <c r="K16" s="302" t="inlineStr">
        <is>
          <t>减缓气候变化</t>
        </is>
      </c>
      <c r="L16" s="302" t="inlineStr">
        <is>
          <t>直接</t>
        </is>
      </c>
      <c r="M16" s="302" t="inlineStr">
        <is>
          <t>供给侧</t>
        </is>
      </c>
      <c r="N16" s="302" t="inlineStr">
        <is>
          <t>中国</t>
        </is>
      </c>
      <c r="O16" s="302" t="inlineStr">
        <is>
          <t>国家</t>
        </is>
      </c>
      <c r="P16" s="302" t="inlineStr">
        <is>
          <t>N/A</t>
        </is>
      </c>
      <c r="Q16" s="302" t="inlineStr">
        <is>
          <t>12/12/2025</t>
        </is>
      </c>
      <c r="R16" s="302" t="inlineStr">
        <is>
          <t>12/12/2025</t>
        </is>
      </c>
      <c r="S16" s="302" t="inlineStr">
        <is>
          <t>N/A</t>
        </is>
      </c>
      <c r="T16" s="302" t="inlineStr">
        <is>
          <t>N/A</t>
        </is>
      </c>
      <c r="U16" s="302" t="inlineStr">
        <is>
          <t>N/A</t>
        </is>
      </c>
      <c r="V16" s="302">
        <f>IF(R16="","生效",IF(R16="N/A","生效",IF(TODAY()&lt;DATE(VALUE(RIGHT(R16,4)),VALUE(MID(R16,4,2)),VALUE(LEFT(R16,2))),"计划实施",IF(S16="","生效",IF(S16="N/A","生效",IF(TODAY()&lt;DATE(VALUE(RIGHT(S16,4)),VALUE(MID(S16,4,2)),VALUE(LEFT(S16,2))),"生效","已终止"))))))</f>
        <v/>
      </c>
      <c r="W16" s="302" t="inlineStr">
        <is>
          <t>生态环境部（应对气候变化司）；农业农村部</t>
        </is>
      </c>
      <c r="X16" s="302" t="inlineStr">
        <is>
          <t>规模化猪场粪污沼气回收利用工程/核证自愿减排量（CCER）</t>
        </is>
      </c>
      <c r="Y16" s="302" t="inlineStr">
        <is>
          <t>新建</t>
        </is>
      </c>
      <c r="Z16" s="302" t="inlineStr">
        <is>
          <t>本方法学界定和覆盖的对象为年出栏量五百头以上的规模化猪场，在场区内配套建设厌氧消化反应器并对产生的沼气进行发电、供气或生产生物天然气等回收利用。沼渣沼液须进行农田利用，实现种养结合。</t>
        </is>
      </c>
      <c r="AA16" s="302" t="inlineStr">
        <is>
          <t>N/A</t>
        </is>
      </c>
      <c r="AB16" s="302" t="inlineStr">
        <is>
          <t>N/A</t>
        </is>
      </c>
      <c r="AC16" s="302" t="inlineStr">
        <is>
          <t>企业（规模化猪场经营主体/项目业主）</t>
        </is>
      </c>
      <c r="AD16" s="302" t="inlineStr">
        <is>
          <t>在中华人民共和国境内依法成立、经营规模化猪场（年出栏五百头以上）的法人或其他组织。同一法人在同一省内的多个猪场粪污沼气回收利用工程可合并申请。</t>
        </is>
      </c>
      <c r="AE16" s="302" t="inlineStr">
        <is>
          <t>注册、许可及行政管理；融资与投资；减排或预防</t>
        </is>
      </c>
      <c r="AF16" s="302" t="inlineStr">
        <is>
          <t>项目业主依据方法学界定项目边界，建设厌氧消化反应器及沼气回收利用设施，编制项目设计文件并经审定机构审定；项目运行后对生猪存栏量、沼气产生量、甲烷浓度、发电量等参数进行监测和核算；编制减排量核算报告经核查机构核查后申请CCER签发。</t>
        </is>
      </c>
      <c r="AG16" s="302" t="inlineStr">
        <is>
          <t>70.76</t>
        </is>
      </c>
      <c r="AH16" s="302" t="inlineStr">
        <is>
          <t>元/吨</t>
        </is>
      </c>
      <c r="AI16" s="302" t="inlineStr">
        <is>
          <t>尚无农业领域CCER的独立分类交易价格数据，表中数值为2025年全国CCER综合交易均价（70.76元/吨，来源：北京绿色交易所）。</t>
        </is>
      </c>
      <c r="AJ16" s="302" t="inlineStr">
        <is>
          <t>1）猪场须年出栏五百头以上并配套建设厌氧消化反应器；2）沼气须进行发电、供气或生产生物天然气等回收利用；3）沼渣沼液须进行农田利用；4）不适用于混合原料处理项目；5）计入期固定7年（可续）；6）监测数据须与全国碳市场管理平台联网；7）额外性免予论证。</t>
        </is>
      </c>
      <c r="AK16" s="302" t="inlineStr">
        <is>
          <t>减排量 = 基准线甲烷排放量 - 项目甲烷排放量 - 泄漏量。采用「正算+反算」双重计算方法计算基准线甲烷排放量，取两者中较小值以确守保守性。项目排放量来自厌氧消化反应器及管道甲烷逸散、沼渣沼液处理排放、外购电排放和火炬燃烧排放。</t>
        </is>
      </c>
      <c r="AL16" s="302" t="inlineStr">
        <is>
          <t>N/A（仅规定一种核算方法）</t>
        </is>
      </c>
      <c r="AM16" s="302" t="inlineStr">
        <is>
          <t>项目业主通过签发和销售CCER获得碳收益；沼气发电、供气或生物天然气销售可形成额外收入；沼渣沼液农田利用可替代化肥，降低农业投入成本。</t>
        </is>
      </c>
      <c r="AN16" s="302" t="inlineStr">
        <is>
          <t>项目业主对生猪月均存栏量、沼气产生量、甲烷体积浓度、发电量/供气量、下网电量等8项关键参数进行持续监测，监测数据须与全国碳市场管理平台联网并每小时上传一次；年度数据缺失和中断超20天则该月数据存疑。</t>
        </is>
      </c>
      <c r="AO16" s="302" t="inlineStr">
        <is>
          <t>项目业主提供虚假材料：处1万-10万元罚款并撤销登记、三年内不再受理；审定与核查机构违规：处5万-20万元罚款。</t>
        </is>
      </c>
      <c r="AP16" s="302" t="inlineStr">
        <is>
          <t>N/A（减排量取决于项目规模和自愿开发情况）</t>
        </is>
      </c>
      <c r="AQ16" s="302" t="inlineStr">
        <is>
          <t>N/A</t>
        </is>
      </c>
      <c r="AR16" s="302" t="inlineStr">
        <is>
          <t>A01</t>
        </is>
      </c>
      <c r="AS16" s="302" t="inlineStr">
        <is>
          <t>CH4</t>
        </is>
      </c>
      <c r="AT16" s="302" t="inlineStr">
        <is>
          <t>正向</t>
        </is>
      </c>
      <c r="AU16" s="302" t="inlineStr">
        <is>
          <t>污染防治；资源节约；产业发展</t>
        </is>
      </c>
      <c r="AV16" s="302" t="inlineStr">
        <is>
          <t>关于印发《温室气体自愿减排项目方法学 规模化猪场粪污沼气回收利用工程（CCER-15-001-V01）》等2项方法学的通知（环办气候函〔2025〕473号）</t>
        </is>
      </c>
      <c r="AW16" s="302" t="inlineStr">
        <is>
          <t>https://www.mee.gov.cn/xxgk2018/xxgk/xxgk06/202512/t20251217_1138026.html</t>
        </is>
      </c>
      <c r="AX16" s="302" t="inlineStr">
        <is>
          <t>https://www.cets.org.cn/（全国碳市场信息网）</t>
        </is>
      </c>
    </row>
    <row r="17">
      <c r="A17" s="302" t="inlineStr">
        <is>
          <t>CHNVTSVCMI01S014</t>
        </is>
      </c>
      <c r="B17" s="302" t="inlineStr">
        <is>
          <t>子方案</t>
        </is>
      </c>
      <c r="C17" s="302" t="inlineStr">
        <is>
          <t>自愿交易体系</t>
        </is>
      </c>
      <c r="D17" s="302" t="inlineStr">
        <is>
          <t>自愿碳市场</t>
        </is>
      </c>
      <c r="E17" s="302" t="inlineStr">
        <is>
          <t>农业、林业和其他土地利用</t>
        </is>
      </c>
      <c r="F17" s="302" t="inlineStr">
        <is>
          <t>农业废弃物沼气利用</t>
        </is>
      </c>
      <c r="G17" s="302" t="inlineStr">
        <is>
          <t>农业废弃物集中处理工程（CCER-15-002-V01）</t>
        </is>
      </c>
      <c r="H17" s="302" t="inlineStr">
        <is>
          <t>Centralised Agricultural Waste Treatment Project (CCER-15-002-V01)</t>
        </is>
      </c>
      <c r="I17" s="302" t="inlineStr">
        <is>
          <t>N/A</t>
        </is>
      </c>
      <c r="J17" s="302" t="inlineStr">
        <is>
          <t>农业废弃物集中处理工程方法学（CCER-15-002-V01）是生态环境部与农业农村部联合发布的农业领域CCER方法学之一。本方法学适用于畜禽粪污、秸秆、尾菜等农业废弃物厌氧处理工程，须安装厌氧消化反应器并对沼气进行回收利用（发电、供气或生产生物天然气），沼渣沼液须进行农田利用。项目业主须与畜禽养殖场户和种植场户签署合作协议，确保减排项目不重复申报。同一养殖场户只能与一个集中处理项目签署合作协议。计入期固定7年（可续）。额外性免予论证。</t>
        </is>
      </c>
      <c r="K17" s="302" t="inlineStr">
        <is>
          <t>减缓气候变化</t>
        </is>
      </c>
      <c r="L17" s="302" t="inlineStr">
        <is>
          <t>直接</t>
        </is>
      </c>
      <c r="M17" s="302" t="inlineStr">
        <is>
          <t>供给侧</t>
        </is>
      </c>
      <c r="N17" s="302" t="inlineStr">
        <is>
          <t>中国</t>
        </is>
      </c>
      <c r="O17" s="302" t="inlineStr">
        <is>
          <t>国家</t>
        </is>
      </c>
      <c r="P17" s="302" t="inlineStr">
        <is>
          <t>N/A</t>
        </is>
      </c>
      <c r="Q17" s="302" t="inlineStr">
        <is>
          <t>12/12/2025</t>
        </is>
      </c>
      <c r="R17" s="302" t="inlineStr">
        <is>
          <t>12/12/2025</t>
        </is>
      </c>
      <c r="S17" s="302" t="inlineStr">
        <is>
          <t>N/A</t>
        </is>
      </c>
      <c r="T17" s="302" t="inlineStr">
        <is>
          <t>N/A</t>
        </is>
      </c>
      <c r="U17" s="302" t="inlineStr">
        <is>
          <t>N/A</t>
        </is>
      </c>
      <c r="V17" s="302">
        <f>IF(R17="","生效",IF(R17="N/A","生效",IF(TODAY()&lt;DATE(VALUE(RIGHT(R17,4)),VALUE(MID(R17,4,2)),VALUE(LEFT(R17,2))),"计划实施",IF(S17="","生效",IF(S17="N/A","生效",IF(TODAY()&lt;DATE(VALUE(RIGHT(S17,4)),VALUE(MID(S17,4,2)),VALUE(LEFT(S17,2))),"生效","已终止"))))))</f>
        <v/>
      </c>
      <c r="W17" s="302" t="inlineStr">
        <is>
          <t>生态环境部（应对气候变化司）；农业农村部</t>
        </is>
      </c>
      <c r="X17" s="302" t="inlineStr">
        <is>
          <t>农业废弃物集中处理工程/核证自愿减排量（CCER）</t>
        </is>
      </c>
      <c r="Y17" s="302" t="inlineStr">
        <is>
          <t>新建</t>
        </is>
      </c>
      <c r="Z17" s="302" t="inlineStr">
        <is>
          <t>本方法学界定和覆盖的对象为对畜禽粪污、秸秆、尾菜等农业废弃物进行集中厌氧处理的工程设施，须安装厌氧消化反应器并对沼气进行发电、供气或生产生物天然气等回收利用。沼渣沼液须进行农田利用。</t>
        </is>
      </c>
      <c r="AA17" s="302" t="inlineStr">
        <is>
          <t>N/A</t>
        </is>
      </c>
      <c r="AB17" s="302" t="inlineStr">
        <is>
          <t>N/A</t>
        </is>
      </c>
      <c r="AC17" s="302" t="inlineStr">
        <is>
          <t>企业（农业废弃物集中处理项目业主）</t>
        </is>
      </c>
      <c r="AD17" s="302" t="inlineStr">
        <is>
          <t>在中华人民共和国境内依法成立、运营农业废弃物集中处理设施的法人或其他组织。项目业主须与畜禽养殖场户和种植场户签署合作协议，同一养殖场户只能与一个集中处理项目签署合作协议。</t>
        </is>
      </c>
      <c r="AE17" s="302" t="inlineStr">
        <is>
          <t>注册、许可及行政管理；融资与投资；减排或预防</t>
        </is>
      </c>
      <c r="AF17" s="302" t="inlineStr">
        <is>
          <t>项目业主依据方法学界定项目边界和原料来源，编制项目设计文件并经审定机构审定；项目运行后对进料量、沼气产生量、甲烷浓度、发电量/供气量、运输距离等参数进行监测和核算；编制减排量核算报告经核查机构核查后申请CCER签发。</t>
        </is>
      </c>
      <c r="AG17" s="302" t="inlineStr">
        <is>
          <t>70.76</t>
        </is>
      </c>
      <c r="AH17" s="302" t="inlineStr">
        <is>
          <t>元/吨</t>
        </is>
      </c>
      <c r="AI17" s="302" t="inlineStr">
        <is>
          <t>尚无农业废弃物集中处理CCER的独立分类交易价格数据，表中数值为2025年全国CCER综合交易均价（70.76元/吨，来源：北京绿色交易所）。</t>
        </is>
      </c>
      <c r="AJ17" s="302" t="inlineStr">
        <is>
          <t>1）须处理畜禽粪污、秸秆、尾菜等农业废弃物；2）须安装厌氧消化反应器并对沼气进行回收利用；3）沼渣沼液须进行农田利用；4）项目业主须与养殖场户和种植场户签署合作协议；5）计入期固定7年（可续）；6）监测数据须与全国碳市场管理平台联网；7）额外性免予论证。</t>
        </is>
      </c>
      <c r="AK17" s="302" t="inlineStr">
        <is>
          <t>减排量 = 基准线甲烷排放量 - 项目甲烷排放量 - 泄漏量。采用「正算+反算」双重计算方法计算基准线甲烷排放量，取保守值。项目排放量包括厌氧消化反应器及管道甲烷逸散、沼渣沼液处理排放、外购电排放、运输排放和火炬燃烧排放。</t>
        </is>
      </c>
      <c r="AL17" s="302" t="inlineStr">
        <is>
          <t>N/A（仅规定一种核算方法）</t>
        </is>
      </c>
      <c r="AM17" s="302" t="inlineStr">
        <is>
          <t>项目业主通过签发和销售CCER获得碳收益；沼气发电、供气或生物天然气销售形成额外收入；沼渣沼液农田利用可替代化肥。</t>
        </is>
      </c>
      <c r="AN17" s="302" t="inlineStr">
        <is>
          <t>项目业主对进料量、沼气产生量、甲烷体积浓度、发电量/供气量、运输车辆往返距离、运输废弃物质量等关键参数进行持续监测；监测数据须与全国碳市场管理平台联网并每小时上传一次。</t>
        </is>
      </c>
      <c r="AO17" s="302" t="inlineStr">
        <is>
          <t>项目业主提供虚假材料：处1万-10万元罚款并撤销登记、三年内不再受理；审定与核查机构违规：处5万-20万元罚款。</t>
        </is>
      </c>
      <c r="AP17" s="302" t="inlineStr">
        <is>
          <t>N/A（减排量取决于项目规模和自愿开发情况）</t>
        </is>
      </c>
      <c r="AQ17" s="302" t="inlineStr">
        <is>
          <t>N/A</t>
        </is>
      </c>
      <c r="AR17" s="302" t="inlineStr">
        <is>
          <t>A01</t>
        </is>
      </c>
      <c r="AS17" s="302" t="inlineStr">
        <is>
          <t>CH4</t>
        </is>
      </c>
      <c r="AT17" s="302" t="inlineStr">
        <is>
          <t>正向</t>
        </is>
      </c>
      <c r="AU17" s="302" t="inlineStr">
        <is>
          <t>污染防治；资源节约；产业发展</t>
        </is>
      </c>
      <c r="AV17" s="302" t="inlineStr">
        <is>
          <t>关于印发《温室气体自愿减排项目方法学 规模化猪场粪污沼气回收利用工程（CCER-15-001-V01）》等2项方法学的通知（环办气候函〔2025〕473号）</t>
        </is>
      </c>
      <c r="AW17" s="302" t="inlineStr">
        <is>
          <t>https://www.mee.gov.cn/xxgk2018/xxgk/xxgk06/202512/t20251217_1138026.html</t>
        </is>
      </c>
      <c r="AX17" s="302" t="inlineStr">
        <is>
          <t>https://www.cets.org.cn/（全国碳市场信息网）</t>
        </is>
      </c>
    </row>
    <row r="18">
      <c r="A18" s="302" t="inlineStr">
        <is>
          <t>CHNVTSVCMI01S015</t>
        </is>
      </c>
      <c r="B18" s="302" t="inlineStr">
        <is>
          <t>子方案</t>
        </is>
      </c>
      <c r="C18" s="302" t="inlineStr">
        <is>
          <t>自愿交易体系</t>
        </is>
      </c>
      <c r="D18" s="302" t="inlineStr">
        <is>
          <t>自愿碳市场</t>
        </is>
      </c>
      <c r="E18" s="302" t="inlineStr">
        <is>
          <t>建筑</t>
        </is>
      </c>
      <c r="F18" s="302" t="inlineStr">
        <is>
          <t>建筑节能改造</t>
        </is>
      </c>
      <c r="G18" s="302" t="inlineStr">
        <is>
          <t>既有公共建筑围护结构与供暖通风空调系统能效提升（CCER-06-001-V01）</t>
        </is>
      </c>
      <c r="H18" s="302" t="inlineStr">
        <is>
          <t>Energy Efficiency Improvement of Existing Public Building Envelope and HVAC Systems (CCER-06-001-V01)</t>
        </is>
      </c>
      <c r="I18" s="302" t="inlineStr">
        <is>
          <t>N/A</t>
        </is>
      </c>
      <c r="J18" s="302" t="inlineStr">
        <is>
          <t>既有公共建筑围护结构与供暖通风空调系统能效提升方法学（CCER-06-001-V01）是生态环境部与住房和城乡建设部联合发布的我国建筑领域首个CCER方法学。公共建筑能耗占全国建筑能耗总量的36%，围护结构与暖通空调系统对公共建筑碳排放的影响合计超过80%。本方法学适用于使用功能一致的既有公共建筑，须同时包含围护结构改造（外墙保温、换窗等）和暖通空调系统改造（更换高效冷热源机组等）中至少各一种措施。同一省内多个建筑可打包申报，年减排量上限6万吨CO₂e。计入期最长10年。额外性免予论证。</t>
        </is>
      </c>
      <c r="K18" s="302" t="inlineStr">
        <is>
          <t>减缓气候变化</t>
        </is>
      </c>
      <c r="L18" s="302" t="inlineStr">
        <is>
          <t>直接</t>
        </is>
      </c>
      <c r="M18" s="302" t="inlineStr">
        <is>
          <t>供给侧</t>
        </is>
      </c>
      <c r="N18" s="302" t="inlineStr">
        <is>
          <t>中国</t>
        </is>
      </c>
      <c r="O18" s="302" t="inlineStr">
        <is>
          <t>国家</t>
        </is>
      </c>
      <c r="P18" s="302" t="inlineStr">
        <is>
          <t>N/A</t>
        </is>
      </c>
      <c r="Q18" s="302" t="inlineStr">
        <is>
          <t>19/12/2025</t>
        </is>
      </c>
      <c r="R18" s="302" t="inlineStr">
        <is>
          <t>19/12/2025</t>
        </is>
      </c>
      <c r="S18" s="302" t="inlineStr">
        <is>
          <t>N/A</t>
        </is>
      </c>
      <c r="T18" s="302" t="inlineStr">
        <is>
          <t>N/A</t>
        </is>
      </c>
      <c r="U18" s="302" t="inlineStr">
        <is>
          <t>N/A</t>
        </is>
      </c>
      <c r="V18" s="302">
        <f>IF(R18="","生效",IF(R18="N/A","生效",IF(TODAY()&lt;DATE(VALUE(RIGHT(R18,4)),VALUE(MID(R18,4,2)),VALUE(LEFT(R18,2))),"计划实施",IF(S18="","生效",IF(S18="N/A","生效",IF(TODAY()&lt;DATE(VALUE(RIGHT(S18,4)),VALUE(MID(S18,4,2)),VALUE(LEFT(S18,2))),"生效","已终止"))))))</f>
        <v/>
      </c>
      <c r="W18" s="302" t="inlineStr">
        <is>
          <t>生态环境部（应对气候变化司）；住房和城乡建设部</t>
        </is>
      </c>
      <c r="X18" s="302" t="inlineStr">
        <is>
          <t>既有公共建筑能效提升改造项目/核证自愿减排量（CCER）</t>
        </is>
      </c>
      <c r="Y18" s="302" t="inlineStr">
        <is>
          <t>新建</t>
        </is>
      </c>
      <c r="Z18" s="302" t="inlineStr">
        <is>
          <t>本方法学界定和覆盖的对象为使用功能一致的既有公共建筑，改造须同时包含围护结构改造（外墙外保温/内保温、换整窗、加窗、更换透明幕墙和采光顶等）和暖通空调系统改造（更换高效冷水机组、热泵机组、多联式空调机组等）中至少各一种措施。不包含燃气冷热电联供等化石能源系统。基准期须连续稳定运行24个月且每月使用时间不少于160小时。</t>
        </is>
      </c>
      <c r="AA18" s="302" t="inlineStr">
        <is>
          <t>N/A</t>
        </is>
      </c>
      <c r="AB18" s="302" t="inlineStr">
        <is>
          <t>N/A</t>
        </is>
      </c>
      <c r="AC18" s="302" t="inlineStr">
        <is>
          <t>企业/机构（建筑产权所有者或其授权法人）</t>
        </is>
      </c>
      <c r="AD18" s="302" t="inlineStr">
        <is>
          <t>既有公共建筑的产权所有者或其授权的法人主体，可自愿依据方法学实施能效提升改造并申请CCER登记。同一省内的多个建筑可打包合并申报。</t>
        </is>
      </c>
      <c r="AE18" s="302" t="inlineStr">
        <is>
          <t>注册、许可及行政管理；融资与投资；减排或预防</t>
        </is>
      </c>
      <c r="AF18" s="302" t="inlineStr">
        <is>
          <t>项目业主依据方法学界定项目边界和基准期能耗水平，实施围护结构和暖通空调系统能效提升改造，编制项目设计文件并经审定机构审定；改造后对建筑能耗数据进行持续监测，按方法学规定核算减排量；编制减排量核算报告经核查机构核查后申请CCER签发。</t>
        </is>
      </c>
      <c r="AG18" s="302" t="inlineStr">
        <is>
          <t>70.76</t>
        </is>
      </c>
      <c r="AH18" s="302" t="inlineStr">
        <is>
          <t>元/吨</t>
        </is>
      </c>
      <c r="AI18" s="302" t="inlineStr">
        <is>
          <t>尚无建筑领域CCER的独立分类交易价格数据，表中数值为2025年全国CCER综合交易均价（70.76元/吨，来源：北京绿色交易所）。</t>
        </is>
      </c>
      <c r="AJ18" s="302" t="inlineStr">
        <is>
          <t>1）建筑须在基准期和计入期内使用功能一致；2）须同时包含围护结构改造和暖通空调系统改造各至少一种措施；3）基准期须连续稳定运行24个月且月使用时间不少于160小时；4）不包含燃气冷热电联供、燃煤锅炉等化石能源系统；5）须安装连续监测计量装置与全国碳市场管理平台联网；6）计入期最长10年；7）同一省内多建筑可打包申报，年减排量上限6万吨CO₂e；8）额外性免予论证。</t>
        </is>
      </c>
      <c r="AK18" s="302" t="inlineStr">
        <is>
          <t>减排量 = 基准期排放量 - 计入期排放量 - 新增HFCs制冷剂泄漏排放当量（如适用）。采暖度日数或供冷度日数变化超20%时年减排量计为0，月使用时间不足160小时则该月减排量计为0。</t>
        </is>
      </c>
      <c r="AL18" s="302" t="inlineStr">
        <is>
          <t>N/A（仅规定一种核算方法）</t>
        </is>
      </c>
      <c r="AM18" s="302" t="inlineStr">
        <is>
          <t>项目业主通过签发和销售CCER获得碳收益；建筑能效提升可直接降低运营能源成本；多数项目收益率可提升3%-8%。</t>
        </is>
      </c>
      <c r="AN18" s="302" t="inlineStr">
        <is>
          <t>项目业主对建筑能耗数据进行持续监测，电能表、热量表等须经CNAS认可机构每年校准；能耗数据每分钟上传至全国碳市场管理平台；全部数据在最后一期减排量登记后至少保存10年。</t>
        </is>
      </c>
      <c r="AO18" s="302" t="inlineStr">
        <is>
          <t>项目业主提供虚假材料：处1万-10万元罚款并撤销登记、三年内不再受理；审定与核查机构违规：处5万-20万元罚款。</t>
        </is>
      </c>
      <c r="AP18" s="302" t="inlineStr">
        <is>
          <t>N/A（减排量取决于改造规模和自愿开发情况，2028年预计46万吨CO₂/年）</t>
        </is>
      </c>
      <c r="AQ18" s="302" t="inlineStr">
        <is>
          <t>N/A</t>
        </is>
      </c>
      <c r="AR18" s="302" t="inlineStr">
        <is>
          <t>F41</t>
        </is>
      </c>
      <c r="AS18" s="302" t="inlineStr">
        <is>
          <t>CO2; HFCs</t>
        </is>
      </c>
      <c r="AT18" s="302" t="inlineStr">
        <is>
          <t>正向</t>
        </is>
      </c>
      <c r="AU18" s="302" t="inlineStr">
        <is>
          <t>节能；产业发展；技术创新</t>
        </is>
      </c>
      <c r="AV18" s="302" t="inlineStr">
        <is>
          <t>关于印发《温室气体自愿减排项目方法学 既有公共建筑围护结构与供暖通风空调系统能效提升（CCER-06-001-V01）》的通知（环办气候函〔2025〕485号）</t>
        </is>
      </c>
      <c r="AW18" s="302" t="inlineStr">
        <is>
          <t>https://www.mee.gov.cn/xxgk2018/xxgk/xxgk06/202512/t20251223_1138457.html</t>
        </is>
      </c>
      <c r="AX18" s="302" t="inlineStr">
        <is>
          <t>https://www.cets.org.cn/（全国碳市场信息网）</t>
        </is>
      </c>
    </row>
    <row r="19">
      <c r="A19" s="302" t="inlineStr">
        <is>
          <t>CHNVTSVCMI01S016</t>
        </is>
      </c>
      <c r="B19" s="302" t="inlineStr">
        <is>
          <t>子方案</t>
        </is>
      </c>
      <c r="C19" s="302" t="inlineStr">
        <is>
          <t>自愿交易体系</t>
        </is>
      </c>
      <c r="D19" s="302" t="inlineStr">
        <is>
          <t>自愿碳市场</t>
        </is>
      </c>
      <c r="E19" s="302" t="inlineStr">
        <is>
          <t>能源</t>
        </is>
      </c>
      <c r="F19" s="302" t="inlineStr">
        <is>
          <t>可再生能源电解水制氢</t>
        </is>
      </c>
      <c r="G19" s="302" t="inlineStr">
        <is>
          <t>可再生能源电解水制氢（CCER-01-004-V01）</t>
        </is>
      </c>
      <c r="H19" s="302" t="inlineStr">
        <is>
          <t>Renewable Energy Electrolytic Hydrogen Production (CCER-01-004-V01)</t>
        </is>
      </c>
      <c r="I19" s="302" t="inlineStr">
        <is>
          <t>N/A</t>
        </is>
      </c>
      <c r="J19" s="302" t="inlineStr">
        <is>
          <t>可再生能源电解水制氢方法学（CCER-01-004-V01）是生态环境部与国家能源局联合发布的我国氢能领域首个CCER方法学，标志着绿氢环境价值实现市场化变现的关键突破。本方法学仅适用于新建的可再生能源电解水制氢项目（不含改造、修复、翻新、更换或扩容），消耗的可再生能源电力须源自项目自有的风力发电厂、光伏发电厂或其组合（自发自用且与制氢装置同属一个法人）。自有可再生能源电厂与终端氢制品不得参与其他温室气体自愿减排交易机制。计入期固定7年（可续）。额外性免予论证。据估算，2030年符合要求的项目年减排量有望达6000万吨CO₂。</t>
        </is>
      </c>
      <c r="K19" s="302" t="inlineStr">
        <is>
          <t>减缓气候变化</t>
        </is>
      </c>
      <c r="L19" s="302" t="inlineStr">
        <is>
          <t>直接</t>
        </is>
      </c>
      <c r="M19" s="302" t="inlineStr">
        <is>
          <t>供给侧</t>
        </is>
      </c>
      <c r="N19" s="302" t="inlineStr">
        <is>
          <t>中国</t>
        </is>
      </c>
      <c r="O19" s="302" t="inlineStr">
        <is>
          <t>国家</t>
        </is>
      </c>
      <c r="P19" s="302" t="inlineStr">
        <is>
          <t>N/A</t>
        </is>
      </c>
      <c r="Q19" s="302" t="inlineStr">
        <is>
          <t>23/12/2025</t>
        </is>
      </c>
      <c r="R19" s="302" t="inlineStr">
        <is>
          <t>23/12/2025</t>
        </is>
      </c>
      <c r="S19" s="302" t="inlineStr">
        <is>
          <t>N/A</t>
        </is>
      </c>
      <c r="T19" s="302" t="inlineStr">
        <is>
          <t>N/A</t>
        </is>
      </c>
      <c r="U19" s="302" t="inlineStr">
        <is>
          <t>N/A</t>
        </is>
      </c>
      <c r="V19" s="302">
        <f>IF(R19="","生效",IF(R19="N/A","生效",IF(TODAY()&lt;DATE(VALUE(RIGHT(R19,4)),VALUE(MID(R19,4,2)),VALUE(LEFT(R19,2))),"计划实施",IF(S19="","生效",IF(S19="N/A","生效",IF(TODAY()&lt;DATE(VALUE(RIGHT(S19,4)),VALUE(MID(S19,4,2)),VALUE(LEFT(S19,2))),"生效","已终止"))))))</f>
        <v/>
      </c>
      <c r="W19" s="302" t="inlineStr">
        <is>
          <t>生态环境部（应对气候变化司）；国家能源局</t>
        </is>
      </c>
      <c r="X19" s="302" t="inlineStr">
        <is>
          <t>可再生能源电解水制氢项目/核证自愿减排量（CCER）</t>
        </is>
      </c>
      <c r="Y19" s="302" t="inlineStr">
        <is>
          <t>新建</t>
        </is>
      </c>
      <c r="Z19" s="302" t="inlineStr">
        <is>
          <t>本方法学界定和覆盖的对象为新建的可再生能源电解水制氢项目（不含改造、修复、翻新、更换或扩容项目）。项目消耗的可再生能源电力须源自自有风电/光伏电厂，自发自用且与制氢装置同属一个法人。基准线情景为可再生氢由既有或拟建的化石燃料制氢装置替代生产。</t>
        </is>
      </c>
      <c r="AA19" s="302" t="inlineStr">
        <is>
          <t>N/A</t>
        </is>
      </c>
      <c r="AB19" s="302" t="inlineStr">
        <is>
          <t>N/A</t>
        </is>
      </c>
      <c r="AC19" s="302" t="inlineStr">
        <is>
          <t>企业（可再生能源制氢项目业主）</t>
        </is>
      </c>
      <c r="AD19" s="302" t="inlineStr">
        <is>
          <t>在中华人民共和国境内依法成立、拥有自有可再生能源电厂和电解水制氢设施的法人或其他组织，可自愿依据方法学开发项目并申请CCER登记。</t>
        </is>
      </c>
      <c r="AE19" s="302" t="inlineStr">
        <is>
          <t>注册、许可及行政管理；融资与投资；减排或预防</t>
        </is>
      </c>
      <c r="AF19" s="302" t="inlineStr">
        <is>
          <t>项目业主依据方法学界定项目边界和适用条件，建设自有风电/光伏电厂及电解水制氢装置，编制项目设计文件并经审定机构审定；项目运行后对制氢量、可再生能源发电量、电力消耗等参数进行监测和核算；编制减排量核算报告经核查机构核查后申请CCER签发。</t>
        </is>
      </c>
      <c r="AG19" s="302" t="inlineStr">
        <is>
          <t>70.76</t>
        </is>
      </c>
      <c r="AH19" s="302" t="inlineStr">
        <is>
          <t>元/吨</t>
        </is>
      </c>
      <c r="AI19" s="302" t="inlineStr">
        <is>
          <t>尚无氢能领域CCER的独立分类交易价格数据，表中数值为2025年全国CCER综合交易均价（70.76元/吨，来源：北京绿色交易所）。</t>
        </is>
      </c>
      <c r="AJ19" s="302" t="inlineStr">
        <is>
          <t>1）仅适用于新建项目（不含改扩建）；2）自有风电/光伏电厂须与制氢装置同属一个法人；3）自有可再生能源电厂和终端氢制品不得参与其他自愿减排机制；4）计入期固定7年（可续）；5）消耗的下网电量排放不计入项目排放，项目排放直接计为0；6）额外性免予论证。</t>
        </is>
      </c>
      <c r="AK19" s="302" t="inlineStr">
        <is>
          <t>减排量 = 基准线排放量 - 项目排放量。基准线排放量为项目出售的可再生氢由化石燃料制氢替代生产的排放量（煤制氢默认值19 tCO₂/tH₂，天然气制氢默认值9 tCO₂/tH₂）；项目排放量计为0（消耗的下网电量排放不计入）。</t>
        </is>
      </c>
      <c r="AL19" s="302" t="inlineStr">
        <is>
          <t>N/A（仅规定一种核算方法）</t>
        </is>
      </c>
      <c r="AM19" s="302" t="inlineStr">
        <is>
          <t>项目业主通过签发和销售CCER获得碳收益，打通绿氢绿色价值变现渠道；据估算2030年符合要求的项目年减排量有望达6000万吨CO₂，每年可创造数十亿元的绿色收益。</t>
        </is>
      </c>
      <c r="AN19" s="302" t="inlineStr">
        <is>
          <t>项目业主按方法学规定对制氢量、可再生能源发电量、外购电量等参数进行持续监测，监测数据须与全国碳市场管理平台联网；省级和设区的市级生态环境主管部门会同能源主管部门开展监督检查。</t>
        </is>
      </c>
      <c r="AO19" s="302" t="inlineStr">
        <is>
          <t>项目业主提供虚假材料：处1万-10万元罚款并撤销登记、三年内不再受理；审定与核查机构违规：处5万-20万元罚款。</t>
        </is>
      </c>
      <c r="AP19" s="302" t="inlineStr">
        <is>
          <t>N/A（减排量取决于项目规模和自愿开发情况）</t>
        </is>
      </c>
      <c r="AQ19" s="302" t="inlineStr">
        <is>
          <t>N/A</t>
        </is>
      </c>
      <c r="AR19" s="302" t="inlineStr">
        <is>
          <t>D35</t>
        </is>
      </c>
      <c r="AS19" s="302" t="inlineStr">
        <is>
          <t>CO2</t>
        </is>
      </c>
      <c r="AT19" s="302" t="inlineStr">
        <is>
          <t>正向</t>
        </is>
      </c>
      <c r="AU19" s="302" t="inlineStr">
        <is>
          <t>可再生能源发展；技术创新；产业发展；污染防治</t>
        </is>
      </c>
      <c r="AV19" s="302" t="inlineStr">
        <is>
          <t>关于印发《温室气体自愿减排项目方法学 可再生能源电解水制氢（CCER-01-004-V01）》等2项方法学的通知（环办气候函〔2025〕491号）</t>
        </is>
      </c>
      <c r="AW19" s="302" t="inlineStr">
        <is>
          <t>https://www.mee.gov.cn/xxgk2018/xxgk/xxgk06/202512/t20251226_1139056.html</t>
        </is>
      </c>
      <c r="AX19" s="302" t="inlineStr">
        <is>
          <t>https://www.cets.org.cn/（全国碳市场信息网）</t>
        </is>
      </c>
    </row>
    <row r="20">
      <c r="A20" s="302" t="inlineStr">
        <is>
          <t>CHNVTSVCMI01S017</t>
        </is>
      </c>
      <c r="B20" s="302" t="inlineStr">
        <is>
          <t>子方案</t>
        </is>
      </c>
      <c r="C20" s="302" t="inlineStr">
        <is>
          <t>自愿交易体系</t>
        </is>
      </c>
      <c r="D20" s="302" t="inlineStr">
        <is>
          <t>自愿碳市场</t>
        </is>
      </c>
      <c r="E20" s="302" t="inlineStr">
        <is>
          <t>能源</t>
        </is>
      </c>
      <c r="F20" s="302" t="inlineStr">
        <is>
          <t>电气设备SF6回收净化</t>
        </is>
      </c>
      <c r="G20" s="302" t="inlineStr">
        <is>
          <t>电气设备六氟化硫回收和净化（CCER-11-001-V01）</t>
        </is>
      </c>
      <c r="H20" s="302" t="inlineStr">
        <is>
          <t>SF6 Recovery and Purification from Electrical Equipment (CCER-11-001-V01)</t>
        </is>
      </c>
      <c r="I20" s="302" t="inlineStr">
        <is>
          <t>N/A</t>
        </is>
      </c>
      <c r="J20" s="302" t="inlineStr">
        <is>
          <t>电气设备六氟化硫回收和净化方法学（CCER-11-001-V01）是生态环境部与国家能源局联合发布的首个SF6领域CCER方法学，填补了全国自愿减排交易市场在SF6电气装备领域的空白。六氟化硫（SF6）是强效温室气体，全球变暖潜能值（GWP）为CO2的23,500倍（IPCC第五次评估报告）。本方法学适用于接入电网的66千伏及以上电压等级SF6电气设备在检修和退役时的回收和净化，回收净化后的SF6须满足GB/T 12022标准并回用。计入期最短10年。同一省内多个变电站项目可合并申请。减排量每5年或不到5年核算一次。据测算年减排潜力可达320万吨CO2当量。</t>
        </is>
      </c>
      <c r="K20" s="302" t="inlineStr">
        <is>
          <t>减缓气候变化</t>
        </is>
      </c>
      <c r="L20" s="302" t="inlineStr">
        <is>
          <t>直接</t>
        </is>
      </c>
      <c r="M20" s="302" t="inlineStr">
        <is>
          <t>供给侧</t>
        </is>
      </c>
      <c r="N20" s="302" t="inlineStr">
        <is>
          <t>中国</t>
        </is>
      </c>
      <c r="O20" s="302" t="inlineStr">
        <is>
          <t>国家</t>
        </is>
      </c>
      <c r="P20" s="302" t="inlineStr">
        <is>
          <t>N/A</t>
        </is>
      </c>
      <c r="Q20" s="302" t="inlineStr">
        <is>
          <t>23/12/2025</t>
        </is>
      </c>
      <c r="R20" s="302" t="inlineStr">
        <is>
          <t>23/12/2025</t>
        </is>
      </c>
      <c r="S20" s="302" t="inlineStr">
        <is>
          <t>N/A</t>
        </is>
      </c>
      <c r="T20" s="302" t="inlineStr">
        <is>
          <t>N/A</t>
        </is>
      </c>
      <c r="U20" s="302" t="inlineStr">
        <is>
          <t>N/A</t>
        </is>
      </c>
      <c r="V20" s="302">
        <f>IF(R20="","生效",IF(R20="N/A","生效",IF(TODAY()&lt;DATE(VALUE(RIGHT(R20,4)),VALUE(MID(R20,4,2)),VALUE(LEFT(R20,2))),"计划实施",IF(S20="","生效",IF(S20="N/A","生效",IF(TODAY()&lt;DATE(VALUE(RIGHT(S20,4)),VALUE(MID(S20,4,2)),VALUE(LEFT(S20,2))),"生效","已终止"))))))</f>
        <v/>
      </c>
      <c r="W20" s="302" t="inlineStr">
        <is>
          <t>生态环境部（应对气候变化司）；国家能源局</t>
        </is>
      </c>
      <c r="X20" s="302" t="inlineStr">
        <is>
          <t>电气设备六氟化硫回收和净化项目/核证自愿减排量（CCER）</t>
        </is>
      </c>
      <c r="Y20" s="302" t="inlineStr">
        <is>
          <t>新建</t>
        </is>
      </c>
      <c r="Z20" s="302" t="inlineStr">
        <is>
          <t>本方法学界定和覆盖的对象为接入电网的66千伏及以上电压等级SF6电气设备在检修和退役时的回收和净化活动。回收净化后的SF6须满足GB/T 12022《工业六氟化硫》标准并予以回用。基准线情景为90%的SF6回收净化回用、10%排空。</t>
        </is>
      </c>
      <c r="AA20" s="302" t="inlineStr">
        <is>
          <t>N/A</t>
        </is>
      </c>
      <c r="AB20" s="302" t="inlineStr">
        <is>
          <t>N/A</t>
        </is>
      </c>
      <c r="AC20" s="302" t="inlineStr">
        <is>
          <t>企业（电气设备产权所有者或其授权主体）</t>
        </is>
      </c>
      <c r="AD20" s="302" t="inlineStr">
        <is>
          <t>SF6电气设备产权所有者（含履行所有者职责的法人单位）或其授权的相关主体。位于同一省（自治区、直辖市）内多个变电站的项目可合并申请，须取得全部设备所有者的授权。</t>
        </is>
      </c>
      <c r="AE20" s="302" t="inlineStr">
        <is>
          <t>注册、许可及行政管理；融资与投资；减排或预防</t>
        </is>
      </c>
      <c r="AF20" s="302" t="inlineStr">
        <is>
          <t>项目业主依据方法学界定项目边界，对66kV及以上SF6电气设备检修和退役过程中填充的SF6进行回收和净化处理并回用，替代购买新气；采用磅秤和质量流量计双重交叉验证测量回收SF6重量，确保数据精度。编制监测报告经核查机构核查后申请CCER签发。</t>
        </is>
      </c>
      <c r="AG20" s="302" t="inlineStr">
        <is>
          <t>70.76</t>
        </is>
      </c>
      <c r="AH20" s="302" t="inlineStr">
        <is>
          <t>元/吨</t>
        </is>
      </c>
      <c r="AI20" s="302" t="inlineStr">
        <is>
          <t>尚无SF6领域CCER的独立分类交易价格数据，表中数值为2025年全国CCER综合交易均价（70.76元/吨，来源：北京绿色交易所）。</t>
        </is>
      </c>
      <c r="AJ20" s="302" t="inlineStr">
        <is>
          <t>1）须为66千伏及以上电压等级SF6电气设备的检修和退役回收净化；2）回收净化后SF6须满足GB/T 12022标准并回用；3）计入期最短10年；4）减排量每5年或不到5年核算一次，单台设备在计入期内仅可申请一次检修减排量；5）须使用磅秤和质量流量计双重交叉验证，保守取值；6）监测数据须与全国碳市场管理平台联网；7）额外性免予论证。</t>
        </is>
      </c>
      <c r="AK20" s="302" t="inlineStr">
        <is>
          <t>减排量 =（基准线排空量 - 项目排空量）× SF6的GWP（23,500）。基准线排空比例为回收前SF6保有量的10%；项目实际排空量 = 回收前保有量 - 净化后SF6量 - 销毁量。采用磅秤（精度III级）和质量流量计（精度1.0级）双重交叉验证，采纳更保守的测量值。</t>
        </is>
      </c>
      <c r="AL20" s="302" t="inlineStr">
        <is>
          <t>N/A（仅规定一种核算方法）</t>
        </is>
      </c>
      <c r="AM20" s="302" t="inlineStr">
        <is>
          <t>项目业主通过签发和销售CCER获得碳收益；回收净化后的SF6回用可替代购买新气降低物料成本。据测算年减排潜力320万吨CO2e，2030年可增至600万吨。</t>
        </is>
      </c>
      <c r="AN20" s="302" t="inlineStr">
        <is>
          <t>项目业主须建立内部数据质量保障管理制度；计量装置在检定有效期内并每年校准；监测数据每分钟上传全国碳市场管理平台；全部数据在最后一期减排量登记后至少保存10年。未校准或延迟校准应进行保守性处理。</t>
        </is>
      </c>
      <c r="AO20" s="302" t="inlineStr">
        <is>
          <t>项目业主提供虚假材料：处1万-10万元罚款并撤销登记、三年内不再受理；审定与核查机构违规：处5万-20万元罚款。</t>
        </is>
      </c>
      <c r="AP20" s="302" t="inlineStr">
        <is>
          <t>N/A（减排量取决于项目规模和自愿开发情况，年减排潜力约320万吨CO2e）</t>
        </is>
      </c>
      <c r="AQ20" s="302" t="inlineStr">
        <is>
          <t>N/A</t>
        </is>
      </c>
      <c r="AR20" s="302" t="inlineStr">
        <is>
          <t>D35</t>
        </is>
      </c>
      <c r="AS20" s="302" t="inlineStr">
        <is>
          <t>SF6</t>
        </is>
      </c>
      <c r="AT20" s="302" t="inlineStr">
        <is>
          <t>正向</t>
        </is>
      </c>
      <c r="AU20" s="302" t="inlineStr">
        <is>
          <t>资源节约；技术创新；污染防治</t>
        </is>
      </c>
      <c r="AV20" s="302" t="inlineStr">
        <is>
          <t>关于印发《温室气体自愿减排项目方法学 可再生能源电解水制氢（CCER-01-004-V01）》等2项方法学的通知（环办气候函〔2025〕491号）</t>
        </is>
      </c>
      <c r="AW20" s="302" t="inlineStr">
        <is>
          <t>https://www.mee.gov.cn/xxgk2018/xxgk/xxgk06/202512/t20251226_1139056.html</t>
        </is>
      </c>
      <c r="AX20" s="302" t="inlineStr">
        <is>
          <t>https://www.cets.org.cn/（全国碳市场信息网）</t>
        </is>
      </c>
    </row>
    <row r="21">
      <c r="A21" s="302" t="inlineStr">
        <is>
          <t>CHNVTSVCMI01S018</t>
        </is>
      </c>
      <c r="B21" s="302" t="inlineStr">
        <is>
          <t>子方案</t>
        </is>
      </c>
      <c r="C21" s="302" t="inlineStr">
        <is>
          <t>自愿交易体系</t>
        </is>
      </c>
      <c r="D21" s="302" t="inlineStr">
        <is>
          <t>自愿碳市场</t>
        </is>
      </c>
      <c r="E21" s="302" t="inlineStr">
        <is>
          <t>能源</t>
        </is>
      </c>
      <c r="F21" s="302" t="inlineStr">
        <is>
          <t>中深层地热能供暖</t>
        </is>
      </c>
      <c r="G21" s="302" t="inlineStr">
        <is>
          <t>中深层地热能井下换热供暖技术应用工程（CCER-01-003-V01）</t>
        </is>
      </c>
      <c r="H21" s="302" t="inlineStr">
        <is>
          <t>Medium-Deep Geothermal Downhole Heat Exchange Heating Technology Application Project (CCER-01-003-V01)</t>
        </is>
      </c>
      <c r="I21" s="302" t="inlineStr">
        <is>
          <t>N/A</t>
        </is>
      </c>
      <c r="J21" s="302" t="inlineStr">
        <is>
          <t>中深层地热能井下换热供暖技术应用工程方法学（CCER-01-003-V01）是生态环境部会同住房和城乡建设部、国家能源局联合发布的地热能供暖领域首项CCER方法学。本方法学适用于利用井下换热技术开发中深层地热能为民用建筑及工业建筑供暖并计价收费的项目，不包括浅层地源热泵、中深层水热型抽采回灌等工程。项目须使用热泵机组、板式换热器进行热能提取，与其他热源共用管网时须具备独立连续监测系统。计入期最长10年。截至2025年供暖季，全国应用面积约1500万平方米，在建约5000万平方米。额外性免予论证。</t>
        </is>
      </c>
      <c r="K21" s="302" t="inlineStr">
        <is>
          <t>减缓气候变化</t>
        </is>
      </c>
      <c r="L21" s="302" t="inlineStr">
        <is>
          <t>直接</t>
        </is>
      </c>
      <c r="M21" s="302" t="inlineStr">
        <is>
          <t>供给侧</t>
        </is>
      </c>
      <c r="N21" s="302" t="inlineStr">
        <is>
          <t>中国</t>
        </is>
      </c>
      <c r="O21" s="302" t="inlineStr">
        <is>
          <t>国家</t>
        </is>
      </c>
      <c r="P21" s="302" t="inlineStr">
        <is>
          <t>N/A</t>
        </is>
      </c>
      <c r="Q21" s="302" t="inlineStr">
        <is>
          <t>25/12/2025</t>
        </is>
      </c>
      <c r="R21" s="302" t="inlineStr">
        <is>
          <t>25/12/2025</t>
        </is>
      </c>
      <c r="S21" s="302" t="inlineStr">
        <is>
          <t>N/A</t>
        </is>
      </c>
      <c r="T21" s="302" t="inlineStr">
        <is>
          <t>N/A</t>
        </is>
      </c>
      <c r="U21" s="302" t="inlineStr">
        <is>
          <t>N/A</t>
        </is>
      </c>
      <c r="V21" s="302">
        <f>IF(R21="","生效",IF(R21="N/A","生效",IF(TODAY()&lt;DATE(VALUE(RIGHT(R21,4)),VALUE(MID(R21,4,2)),VALUE(LEFT(R21,2))),"计划实施",IF(S21="","生效",IF(S21="N/A","生效",IF(TODAY()&lt;DATE(VALUE(RIGHT(S21,4)),VALUE(MID(S21,4,2)),VALUE(LEFT(S21,2))),"生效","已终止"))))))</f>
        <v/>
      </c>
      <c r="W21" s="302" t="inlineStr">
        <is>
          <t>生态环境部（应对气候变化司）；住房和城乡建设部；国家能源局</t>
        </is>
      </c>
      <c r="X21" s="302" t="inlineStr">
        <is>
          <t>中深层地热能井下换热供暖工程/核证自愿减排量（CCER）</t>
        </is>
      </c>
      <c r="Y21" s="302" t="inlineStr">
        <is>
          <t>新建</t>
        </is>
      </c>
      <c r="Z21" s="302" t="inlineStr">
        <is>
          <t>本方法学界定和覆盖的对象为利用井下换热技术（取热不取水）开发中深层地热能（200-4000m）为民用及工业建筑供暖并计价收费的工程。项目须使用热泵机组、板式换热器进行热能提取，并设置供热一次和二次输配管网。不适用于浅层地源热泵、中深层水热型抽采回灌及既有工程新增地热井。</t>
        </is>
      </c>
      <c r="AA21" s="302" t="inlineStr">
        <is>
          <t>N/A</t>
        </is>
      </c>
      <c r="AB21" s="302" t="inlineStr">
        <is>
          <t>N/A</t>
        </is>
      </c>
      <c r="AC21" s="302" t="inlineStr">
        <is>
          <t>企业（地热能供暖工程产权所有者或其授权主体）</t>
        </is>
      </c>
      <c r="AD21" s="302" t="inlineStr">
        <is>
          <t>中深层地热能井下换热供暖技术应用工程的产权所有者或其授权的法人主体。位于同一省（自治区、直辖市）内的多个技术应用工程可合并申请。</t>
        </is>
      </c>
      <c r="AE21" s="302" t="inlineStr">
        <is>
          <t>注册、许可及行政管理；融资与投资；减排或预防</t>
        </is>
      </c>
      <c r="AF21" s="302" t="inlineStr">
        <is>
          <t>项目业主依据方法学界定项目边界和适用条件，建设井下换热供暖工程，编制项目设计文件并经审定机构审定；项目运行后对供热量、运维耗电量、天然气消耗量等参数进行持续监测和核算；编制减排量核算报告经核查机构核查后申请CCER签发。</t>
        </is>
      </c>
      <c r="AG21" s="302" t="inlineStr">
        <is>
          <t>70.76</t>
        </is>
      </c>
      <c r="AH21" s="302" t="inlineStr">
        <is>
          <t>元/吨</t>
        </is>
      </c>
      <c r="AI21" s="302" t="inlineStr">
        <is>
          <t>尚无地热能领域CCER的独立分类交易价格数据，表中数值为2025年全国CCER综合交易均价（70.76元/吨，来源：北京绿色交易所）。</t>
        </is>
      </c>
      <c r="AJ21" s="302" t="inlineStr">
        <is>
          <t>1）须利用井下换热技术开发中深层地热能为建筑供暖并计价收费；2）使用热泵机组、板式换热器提取热能并设置一二次输配管网；3）与其他热源共用管网时须具备独立连续监测系统；4）计入期最长10年；5）监测数据须与全国碳市场管理平台联网并每分钟上传；6）额外性免予论证。</t>
        </is>
      </c>
      <c r="AK21" s="302" t="inlineStr">
        <is>
          <t>减排量 = 天然气供暖设施等量供热量排放量 - 项目运维耗电与化石燃料排放量 - 热泵机组制冷剂泄漏排放量。基准线情景为项目供热量由既有或拟建天然气供暖设施替代生产。共涉及14项参数，其中项目供热量、运维耗电量和天然气消耗量3项需企业自测。</t>
        </is>
      </c>
      <c r="AL21" s="302" t="inlineStr">
        <is>
          <t>N/A（仅规定一种核算方法）</t>
        </is>
      </c>
      <c r="AM21" s="302" t="inlineStr">
        <is>
          <t>项目业主通过签发和销售CCER获得碳收益；据典型示范工程测算，每百万平方米井下换热技术应用面积每年可获得CCER收益约100-150万元。</t>
        </is>
      </c>
      <c r="AN21" s="302" t="inlineStr">
        <is>
          <t>项目业主按方法学规定对供热量、运维耗电量、天然气消耗量等参数进行持续监测，监测数据每分钟上传全国碳市场管理平台；计量装置在检定有效期内并每年校准；全部数据在最后一期减排量登记后至少保存10年。</t>
        </is>
      </c>
      <c r="AO21" s="302" t="inlineStr">
        <is>
          <t>项目业主提供虚假材料：处1万-10万元罚款并撤销登记、三年内不再受理；审定与核查机构违规：处5万-20万元罚款。</t>
        </is>
      </c>
      <c r="AP21" s="302" t="inlineStr">
        <is>
          <t>N/A（减排量取决于项目规模和自愿开发情况）</t>
        </is>
      </c>
      <c r="AQ21" s="302" t="inlineStr">
        <is>
          <t>N/A</t>
        </is>
      </c>
      <c r="AR21" s="302" t="inlineStr">
        <is>
          <t>D35</t>
        </is>
      </c>
      <c r="AS21" s="302" t="inlineStr">
        <is>
          <t>CO2</t>
        </is>
      </c>
      <c r="AT21" s="302" t="inlineStr">
        <is>
          <t>正向</t>
        </is>
      </c>
      <c r="AU21" s="302" t="inlineStr">
        <is>
          <t>可再生能源发展；能源安全；技术创新；污染防治</t>
        </is>
      </c>
      <c r="AV21" s="302" t="inlineStr">
        <is>
          <t>关于印发《温室气体自愿减排项目方法学 中深层地热能井下换热供暖技术应用工程（CCER-01-003-V01）》的通知（环办气候函〔2025〕493号）</t>
        </is>
      </c>
      <c r="AW21" s="302" t="inlineStr">
        <is>
          <t>https://www.mee.gov.cn/xxgk2018/xxgk/xxgk06/202512/t20251226_1139063.html</t>
        </is>
      </c>
      <c r="AX21" s="302" t="inlineStr">
        <is>
          <t>https://www.cets.org.cn/（全国碳市场信息网）</t>
        </is>
      </c>
    </row>
    <row r="22">
      <c r="A22" s="305" t="inlineStr">
        <is>
          <t>CHNVIISFTI01S000</t>
        </is>
      </c>
      <c r="B22" s="305" t="inlineStr">
        <is>
          <t>工具</t>
        </is>
      </c>
      <c r="C22" s="305" t="inlineStr">
        <is>
          <t>自愿性信息工具</t>
        </is>
      </c>
      <c r="D22" s="305" t="inlineStr">
        <is>
          <t>可持续金融分类目录</t>
        </is>
      </c>
      <c r="E22" s="305" t="inlineStr">
        <is>
          <t>跨部门</t>
        </is>
      </c>
      <c r="F22" s="305" t="inlineStr">
        <is>
          <t>N/A</t>
        </is>
      </c>
      <c r="G22" s="305" t="inlineStr">
        <is>
          <t>绿色金融支持项目目录</t>
        </is>
      </c>
      <c r="H22" s="305" t="inlineStr">
        <is>
          <t>Green Finance Endorsed Project Catalogue</t>
        </is>
      </c>
      <c r="I22" s="305" t="inlineStr">
        <is>
          <t>N/A</t>
        </is>
      </c>
      <c r="J22" s="305" t="inlineStr">
        <is>
          <t>绿色金融支持项目目录是由中国人民银行会同金融监管部门发布的绿色金融标准类自愿性工具，通过统一界定各类绿色金融产品所支持项目的范围和认定标准，为绿色贷款、绿色债券等绿色金融产品的识别、认定和信息披露提供依据，引导金融资源投向绿色低碳领域。目录以项目活动为基础分级分类，涵盖节能降碳、环境保护、资源循环利用、绿色能源低碳转型、生态保护修复和利用、绿色基础设施升级、绿色服务、绿色贸易、绿色消费等领域，对纳入项目明确界定条件、国民经济行业分类代码和温室气体减排贡献属性标识。目录建设可追溯至2015年《绿色债券支持项目目录（2015年版）》（中国人民银行公告〔2015〕第39号），2021年修订为《绿色债券支持项目目录（2021年版）》（银发〔2021〕96号，由中国人民银行、发展改革委、证监会联合印发，自2021年7月1日起施行）；2025年在《绿色低碳转型产业指导目录（2024年版）》和《绿色债券支持项目目录（2021年版）》基础上修订形成《绿色金融支持项目目录（2025年版）》（银发〔2025〕132号，由中国人民银行、金融监管总局、中国证监会联合印发，自2025年10月1日起施行），统一适用于各类绿色金融产品。发行主体和金融机构参照目录开展绿色项目认定和信息披露，参与为自愿性质。</t>
        </is>
      </c>
      <c r="K22" s="305" t="inlineStr">
        <is>
          <t>绿色经济</t>
        </is>
      </c>
      <c r="L22" s="305" t="inlineStr">
        <is>
          <t>间接</t>
        </is>
      </c>
      <c r="M22" s="305" t="inlineStr">
        <is>
          <t>环境</t>
        </is>
      </c>
      <c r="N22" s="305" t="inlineStr">
        <is>
          <t>中国</t>
        </is>
      </c>
      <c r="O22" s="305" t="inlineStr">
        <is>
          <t>国家</t>
        </is>
      </c>
      <c r="P22" s="305" t="inlineStr">
        <is>
          <t>N/A</t>
        </is>
      </c>
      <c r="Q22" s="305" t="inlineStr">
        <is>
          <t>22/12/2015</t>
        </is>
      </c>
      <c r="R22" s="305" t="inlineStr">
        <is>
          <t>22/12/2015</t>
        </is>
      </c>
      <c r="S22" s="305" t="inlineStr">
        <is>
          <t>N/A</t>
        </is>
      </c>
      <c r="T22" s="305" t="inlineStr">
        <is>
          <t>01/10/2025</t>
        </is>
      </c>
      <c r="U22" s="305" t="inlineStr">
        <is>
          <t>目录建设可追溯至2015年12月22日《绿色债券支持项目目录（2015年版）》（中国人民银行公告〔2015〕第39号，我国首份绿色债券界定与分类文件）。2021年修订为《绿色债券支持项目目录（2021年版）》（银发〔2021〕96号，由中国人民银行、发展改革委、证监会联合印发，自2021年7月1日起施行），以《绿色产业指导目录（2019年版）》为基础统一绿色债券标准。2025年在《绿色低碳转型产业指导目录（2024年版）》和《绿色债券支持项目目录（2021年版）》基础上修订形成《绿色金融支持项目目录（2025年版）》（银发〔2025〕132号，成文2025年6月27日，自2025年10月1日起施行），由中国人民银行、金融监管总局、中国证监会联合印发，统一绿色贷款、绿色债券等各类绿色金融产品适用标准，设9大领域，新增国民经济行业分类代码和温室气体减排贡献属性标识。</t>
        </is>
      </c>
      <c r="V22" s="305">
        <f>IF(R22="","生效",IF(R22="N/A","生效",IF(TODAY()&lt;DATE(VALUE(RIGHT(R22,4)),VALUE(MID(R22,4,2)),VALUE(LEFT(R22,2))),"计划实施",IF(S22="","生效",IF(S22="N/A","生效",IF(TODAY()&lt;DATE(VALUE(RIGHT(S22,4)),VALUE(MID(S22,4,2)),VALUE(LEFT(S22,2))),"生效","已终止"))))))</f>
        <v/>
      </c>
      <c r="W22" s="305" t="inlineStr">
        <is>
          <t>中国人民银行、金融监管总局、中国证监会（2025年版）；中国人民银行、国家发展改革委、中国证监会（绿色债券目录2021年版）；中国人民银行（绿色债券目录2015年版）</t>
        </is>
      </c>
      <c r="X22" s="305" t="inlineStr">
        <is>
          <t>绿色金融产品（绿色贷款、绿色债券等）</t>
        </is>
      </c>
      <c r="Y22" s="305" t="inlineStr">
        <is>
          <t>N/A</t>
        </is>
      </c>
      <c r="Z22" s="305" t="inlineStr">
        <is>
          <t>本工具为绿色金融标准目录，界定对象为绿色贷款、绿色债券等各类绿色金融产品，通过统一其所支持项目的范围和认定标准，为绿色金融产品的识别、认定和信息披露提供依据。目录所支持的绿色低碳项目涵盖节能降碳、环境保护、资源循环利用、绿色能源、生态保护修复、绿色基础设施、绿色服务、绿色贸易、绿色消费等领域符合条件的项目，不直接监管实体排放资产。</t>
        </is>
      </c>
      <c r="AA22" s="305" t="inlineStr">
        <is>
          <t>N/A</t>
        </is>
      </c>
      <c r="AB22" s="305" t="inlineStr">
        <is>
          <t>N/A</t>
        </is>
      </c>
      <c r="AC22" s="305" t="inlineStr">
        <is>
          <t>企业</t>
        </is>
      </c>
      <c r="AD22" s="305" t="inlineStr">
        <is>
          <t>绿色债券发行主体、绿色贷款融资主体等市场主体，以及提供绿色金融产品和服务的金融机构。发行主体和金融机构参照目录开展绿色项目认定和信息披露，参与为自愿性质，无强制性义务。</t>
        </is>
      </c>
      <c r="AE22" s="305" t="inlineStr">
        <is>
          <t>融资与投资</t>
        </is>
      </c>
      <c r="AF22" s="305" t="inlineStr">
        <is>
          <t>本工具规范的受规制活动为面向绿色低碳领域的各类绿色金融融资与投资活动，涵盖绿色贷款、绿色债券、绿色投资、绿色保险等绿色金融产品的提供与配置。目录通过统一界定各类绿色金融产品所支持项目的范围和认定标准，引导融资与投资资源流向符合条件的绿色低碳项目。发行主体和金融机构参照目录开展绿色项目认定和信息披露，参与为自愿性质。</t>
        </is>
      </c>
      <c r="AG22" s="305" t="inlineStr">
        <is>
          <t>N/A</t>
        </is>
      </c>
      <c r="AH22" s="305" t="inlineStr">
        <is>
          <t>N/A</t>
        </is>
      </c>
      <c r="AI22" s="305" t="inlineStr">
        <is>
          <t>N/A</t>
        </is>
      </c>
      <c r="AJ22" s="305" t="inlineStr">
        <is>
          <t>1）目录按领域分级分类列出绿色金融支持项目，对纳入项目明确界定条件、国民经济行业分类代码和温室气体减排贡献属性标识；2）目录统一适用于各类绿色金融产品（沪深北交易所上市及股票发行、新三板挂牌及股票发行业务暂不适用）；3）发行主体和金融机构参照目录开展绿色项目认定和信息披露，参与为自愿性质，无强制处罚；4）做好与绿色贷款、绿色债券等产品历史标准的衔接；5）目录适时调整修订。</t>
        </is>
      </c>
      <c r="AK22" s="305" t="inlineStr">
        <is>
          <t>N/A</t>
        </is>
      </c>
      <c r="AL22" s="305" t="inlineStr">
        <is>
          <t>N/A</t>
        </is>
      </c>
      <c r="AM22" s="305" t="inlineStr">
        <is>
          <t>纳入目录的项目可获得绿色贷款、绿色债券等绿色金融产品的资金支持和市场认可；统一标准有助于降低识别成本、提升绿色金融资产管理效率，增强绿色项目的融资便利。</t>
        </is>
      </c>
      <c r="AN22" s="305" t="inlineStr">
        <is>
          <t>发行主体和金融机构参照目录自行开展绿色项目认定并进行信息披露；由相关业务主管部门在绿色金融产品管理中结合目录进行业务规范和指导，无强制性合规监测处罚。</t>
        </is>
      </c>
      <c r="AO22" s="305" t="inlineStr">
        <is>
          <t>N/A（本工具为自愿性绿色金融标准目录，不设违规制裁）</t>
        </is>
      </c>
      <c r="AP22" s="305" t="inlineStr">
        <is>
          <t>N/A（本工具为绿色金融标准目录，通过统一绿色项目认定标准并引导资金投向绿色低碳项目间接支持减排，无直接可量化的温室气体排放覆盖量）</t>
        </is>
      </c>
      <c r="AQ22" s="305" t="inlineStr">
        <is>
          <t>N/A（本工具为间接绿色金融标准工具，无直接的温室气体排放覆盖占比）</t>
        </is>
      </c>
      <c r="AR22" s="305" t="inlineStr">
        <is>
          <t>K64</t>
        </is>
      </c>
      <c r="AS22" s="305" t="inlineStr">
        <is>
          <t>CO2; CH4; N2O</t>
        </is>
      </c>
      <c r="AT22" s="305" t="inlineStr">
        <is>
          <t>正向</t>
        </is>
      </c>
      <c r="AU22" s="305" t="inlineStr">
        <is>
          <t>产业发展；污染防治；资源节约；循环经济；生态保护</t>
        </is>
      </c>
      <c r="AV22" s="305" t="inlineStr">
        <is>
          <t>中国人民银行 金融监管总局 中国证监会关于印发《绿色金融支持项目目录（2025年版）》的通知（银发〔2025〕132号）</t>
        </is>
      </c>
      <c r="AW22" s="305" t="inlineStr">
        <is>
          <t>https://www.gov.cn/zhengce/zhengceku/202507/content_7032004.htm</t>
        </is>
      </c>
      <c r="AX22" s="305" t="inlineStr">
        <is>
          <t>https://www.gov.cn/zhengce/zhengceku/2021-04/22/content_5601284.htm；https://www.pbc.gov.cn/tiaofasi/144941/3581332/3588085/index.html</t>
        </is>
      </c>
    </row>
    <row r="23">
      <c r="A23" s="305" t="inlineStr">
        <is>
          <t>CHNVIIVPGI01S000</t>
        </is>
      </c>
      <c r="B23" s="305" t="inlineStr">
        <is>
          <t>工具</t>
        </is>
      </c>
      <c r="C23" s="305" t="inlineStr">
        <is>
          <t>自愿性信息工具</t>
        </is>
      </c>
      <c r="D23" s="305" t="inlineStr">
        <is>
          <t>自愿性采购指南</t>
        </is>
      </c>
      <c r="E23" s="305" t="inlineStr">
        <is>
          <t>跨部门</t>
        </is>
      </c>
      <c r="F23" s="305" t="inlineStr">
        <is>
          <t>N/A</t>
        </is>
      </c>
      <c r="G23" s="305" t="inlineStr">
        <is>
          <t>企业绿色采购指南</t>
        </is>
      </c>
      <c r="H23" s="305" t="inlineStr">
        <is>
          <t>Enterprise Green Procurement Guide</t>
        </is>
      </c>
      <c r="I23" s="305" t="inlineStr">
        <is>
          <t>N/A</t>
        </is>
      </c>
      <c r="J23" s="305" t="inlineStr">
        <is>
          <t>企业绿色采购指南（试行）由商务部、环境保护部（现生态环境部）、工业和信息化部三部门联合印发，是中国首份国家层面引导企业开展绿色采购和绿色供应链管理的自愿性信息工具，旨在引导企业将环境保护和资源节约理念融入采购决策全流程，推动绿色供应链建设。指南共六章三十条，涵盖采购原则、绿色产品和供应商识别、采购流程管理和政府引导等内容。第一章总则明确绿色采购应遵循“经济效益与环境效益兼顾”、“打造绿色供应链”、“企业主体与政府引导相结合”三项原则，要求企业制定绿色采购方案。第二章界定四类绿色产品标准：产品设计采用绿色理念、生产过程推行清洁生产、使用过程低消耗低排放、废弃后可回收利用。第三章建立供应商绿色筛选机制：提出供应商环境信用评级、清洁生产审核、ISO 14001/ISO 50001认证等9条优先采购标准，以及环境刑事处罚记录、重大环境污染事件、排放不达标等9条采购排除标准。第四章明确绿色采购与供应商管理要求，包括招标文件中设定绿色权重、引入价格优惠或份额激励等正激励机制。第五章规定政府部门引导职责，包括发布绿色产品清单、建立供应商环境信用信息平台和绿色采购信息服务平台。企业参与为自愿性质，不设强制性合规义务和处罚。</t>
        </is>
      </c>
      <c r="K23" s="305" t="inlineStr">
        <is>
          <t>绿色消费</t>
        </is>
      </c>
      <c r="L23" s="305" t="inlineStr">
        <is>
          <t>直接</t>
        </is>
      </c>
      <c r="M23" s="305" t="inlineStr">
        <is>
          <t>环境</t>
        </is>
      </c>
      <c r="N23" s="305" t="inlineStr">
        <is>
          <t>中国</t>
        </is>
      </c>
      <c r="O23" s="305" t="inlineStr">
        <is>
          <t>国家</t>
        </is>
      </c>
      <c r="P23" s="305" t="inlineStr">
        <is>
          <t>N/A</t>
        </is>
      </c>
      <c r="Q23" s="305" t="inlineStr">
        <is>
          <t>22/12/2014</t>
        </is>
      </c>
      <c r="R23" s="305" t="inlineStr">
        <is>
          <t>01/01/2015</t>
        </is>
      </c>
      <c r="S23" s="305" t="inlineStr">
        <is>
          <t>N/A</t>
        </is>
      </c>
      <c r="T23" s="305" t="inlineStr">
        <is>
          <t>N/A</t>
        </is>
      </c>
      <c r="U23" s="305" t="inlineStr">
        <is>
          <t>N/A</t>
        </is>
      </c>
      <c r="V23" s="305">
        <f>IF(R23="","生效",IF(R23="N/A","生效",IF(TODAY()&lt;DATE(VALUE(RIGHT(R23,4)),VALUE(MID(R23,4,2)),VALUE(LEFT(R23,2))),"计划实施",IF(S23="","生效",IF(S23="N/A","生效",IF(TODAY()&lt;DATE(VALUE(RIGHT(S23,4)),VALUE(MID(S23,4,2)),VALUE(LEFT(S23,2))),"生效","已终止"))))))</f>
        <v/>
      </c>
      <c r="W23" s="305" t="inlineStr">
        <is>
          <t>商务部（流通发展司）；环境保护部（现生态环境部）；工业和信息化部</t>
        </is>
      </c>
      <c r="X23" s="305" t="inlineStr">
        <is>
          <t>企业采购的货物与服务（绿色采购）</t>
        </is>
      </c>
      <c r="Y23" s="305" t="inlineStr">
        <is>
          <t>N/A</t>
        </is>
      </c>
      <c r="Z23" s="305" t="inlineStr">
        <is>
          <t>本工具界定和覆盖的对象为企业采购的各类原材料、产品和服务。指南通过设定绿色产品和绿色供应商标准，引导企业在采购环节将环境绩效作为采购决策依据。重点关注产品全生命周期的环境影响，包括设计阶段的绿色理念、生产阶段的清洁生产水平、使用阶段的能源消耗和污染物排放、以及废弃后的回收利用和处理。指南为推荐性和指导性质，不直接监管实体排放资产。</t>
        </is>
      </c>
      <c r="AA23" s="305" t="inlineStr">
        <is>
          <t>N/A</t>
        </is>
      </c>
      <c r="AB23" s="305" t="inlineStr">
        <is>
          <t>N/A</t>
        </is>
      </c>
      <c r="AC23" s="305" t="inlineStr">
        <is>
          <t>企业</t>
        </is>
      </c>
      <c r="AD23" s="305" t="inlineStr">
        <is>
          <t>所有开展原材料、产品和服务采购活动的企业，包括但不限于制造业企业、流通企业和大型采购企业。企业可参照指南自愿建立绿色采购制度、设定绿色采购目标和供应商筛选标准，并将环境绩效纳入采购评价体系。参与为自愿性质，不设强制性合规义务和处罚。</t>
        </is>
      </c>
      <c r="AE23" s="305" t="inlineStr">
        <is>
          <t>消费与使用</t>
        </is>
      </c>
      <c r="AF23" s="305" t="inlineStr">
        <is>
          <t>本指南引导和规范的受规制活动为企业的采购和消费行为，涵盖原材料采购、产品采购和服务采购等各类采购活动，以及相应的供应商筛选和管理。指南通过设定绿色供应商标准和绿色产品识别准则，引导企业在采购决策中系统纳入环境保护和温室气体减排因素，优先采购符合绿色标准的产品和服务，优先选择环境信用良好的供应商。企业自愿采纳，无强制性合规义务。</t>
        </is>
      </c>
      <c r="AG23" s="305" t="inlineStr">
        <is>
          <t>N/A</t>
        </is>
      </c>
      <c r="AH23" s="305" t="inlineStr">
        <is>
          <t>N/A</t>
        </is>
      </c>
      <c r="AI23" s="305" t="inlineStr">
        <is>
          <t>N/A</t>
        </is>
      </c>
      <c r="AJ23" s="305" t="inlineStr">
        <is>
          <t>1）企业绿色采购应遵循经济效益与环境效益兼顾、打造绿色供应链、企业主体与政府引导相结合三项原则；2）企业应制定绿色采购方案，明确绿色采购目标、供应商筛选标准和绩效评估机制；3）优先采购符合绿色产品标准的产品（产品设计采用绿色理念、生产过程推行清洁生产、使用过程低消耗低排放、废弃后可回收利用）；4）依据9条优先标准和9条排除标准对供应商进行绿色筛选，禁止采购列入淘汰或禁止目录的产品；5）可在招标文件中设定绿色权重，对达到绿色标准的供应商给予价格优惠或份额激励；6）参与为自愿性质，不设强制性合规义务和处罚。</t>
        </is>
      </c>
      <c r="AK23" s="305" t="inlineStr">
        <is>
          <t>N/A</t>
        </is>
      </c>
      <c r="AL23" s="305" t="inlineStr">
        <is>
          <t>N/A</t>
        </is>
      </c>
      <c r="AM23" s="305" t="inlineStr">
        <is>
          <t>企业采纳绿色采购可获得市场认可和竞争优势，优先列入政府部门发布的绿色采购典型案例和最佳实践推广；与绿色金融、政府采购优惠政策衔接，绿色采购企业可能获得融资便利和政府采购倾斜；利用政府部门建立的绿色产品清单和供应商环境信用信息平台降低绿色采购信息搜寻成本。</t>
        </is>
      </c>
      <c r="AN23" s="305" t="inlineStr">
        <is>
          <t>企业参照指南自行开展绿色采购管理和供应商环境绩效评估，自愿披露绿色采购信息；政府部门通过行业调查和信息平台了解企业绿色采购实践情况，无强制性合规监测要求。</t>
        </is>
      </c>
      <c r="AO23" s="305" t="inlineStr">
        <is>
          <t>N/A（自愿性指南，无违规制裁。指南为推荐性和指导性质，企业自愿采纳，不设强制性合规义务和处罚。）</t>
        </is>
      </c>
      <c r="AP23" s="305" t="inlineStr">
        <is>
          <t>N/A（本工具为自愿性信息工具，通过引导企业自愿采纳绿色采购实践间接促进减排，无直接可量化的温室气体排放覆盖量）</t>
        </is>
      </c>
      <c r="AQ23" s="305" t="inlineStr">
        <is>
          <t>N/A（本工具为间接自愿性工具，无直接的温室气体排放覆盖占比）</t>
        </is>
      </c>
      <c r="AR23" s="305" t="inlineStr">
        <is>
          <t>C10; C11; C12; C13; C14; C15; C16; C17; C18; C19; C20; C21; C22; C23; C24; C25; C26; C27; C28; C29; C30; C31; C32; C33</t>
        </is>
      </c>
      <c r="AS23" s="305" t="inlineStr">
        <is>
          <t>CO2; CH4; N2O</t>
        </is>
      </c>
      <c r="AT23" s="305" t="inlineStr">
        <is>
          <t>正向</t>
        </is>
      </c>
      <c r="AU23" s="305" t="inlineStr">
        <is>
          <t>产业发展；污染防治；资源节约；循环经济</t>
        </is>
      </c>
      <c r="AV23" s="305" t="inlineStr">
        <is>
          <t>商务部 环境保护部 工业和信息化部关于印发《企业绿色采购指南（试行）》的通知（商流通函[2014]973号）</t>
        </is>
      </c>
      <c r="AW23" s="305" t="inlineStr">
        <is>
          <t>https://www.mee.gov.cn/gkml/hbb/gwy/201412/t20141226_293493.htm</t>
        </is>
      </c>
      <c r="AX23" s="305" t="inlineStr">
        <is>
          <t>https://policy.mofcom.gov.cn/claw/clawContent.shtml?id=6413</t>
        </is>
      </c>
    </row>
    <row r="24">
      <c r="A24" s="305" t="inlineStr">
        <is>
          <t>CHNVIIVCNI01S000</t>
        </is>
      </c>
      <c r="B24" s="305" t="inlineStr">
        <is>
          <t>工具</t>
        </is>
      </c>
      <c r="C24" s="305" t="inlineStr">
        <is>
          <t>自愿性信息工具</t>
        </is>
      </c>
      <c r="D24" s="305" t="inlineStr">
        <is>
          <t>自愿碳中和方法</t>
        </is>
      </c>
      <c r="E24" s="305" t="inlineStr">
        <is>
          <t>跨部门</t>
        </is>
      </c>
      <c r="F24" s="305" t="inlineStr">
        <is>
          <t>N/A</t>
        </is>
      </c>
      <c r="G24" s="305" t="inlineStr">
        <is>
          <t>大型活动碳中和实施指南</t>
        </is>
      </c>
      <c r="H24" s="305" t="inlineStr">
        <is>
          <t>Implementation Guide for Carbon Neutrality of Large-Scale Events</t>
        </is>
      </c>
      <c r="I24" s="305" t="inlineStr">
        <is>
          <t>N/A</t>
        </is>
      </c>
      <c r="J24" s="305" t="inlineStr">
        <is>
          <t>大型活动碳中和实施指南（试行）由生态环境部发布，是为大型活动组织者自愿实施碳中和提供标准化方法论的自愿性信息类工具，旨在鼓励各类大型活动通过核算、减排和抵消三个步骤实现温室气体净零排放。指南适用对象包括演出、赛事、会议、展览、庆典等各类大型活动，覆盖活动筹备、举办和收尾阶段的全生命周期温室气体排放。指南建立了「核算排放、实施减排、购买抵消」的三步框架：（1）核算——界定核算边界和排放源（化石燃料燃烧、净购入电力/热力、交通、住宿、餐饮、活动用品隐含排放、废弃物处理等），编制温室气体排放清单；（2）减排——通过绿色场馆、绿色交通、绿色住宿、绿色餐饮、无纸化办公、垃圾分类等措施减少活动自身排放；（3）抵消——优先采用经国家或地方认可的碳信用进行抵消，包括全国碳排放权交易配额、CCER、省级碳普惠减排量、清洁发展机制中国项目减排量等。活动组织者完成上述步骤后可依据指南声明大型活动碳中和。指南为自愿性质，不设强制性合规义务和处罚。</t>
        </is>
      </c>
      <c r="K24" s="305" t="inlineStr">
        <is>
          <t>减缓气候变化</t>
        </is>
      </c>
      <c r="L24" s="305" t="inlineStr">
        <is>
          <t>直接</t>
        </is>
      </c>
      <c r="M24" s="305" t="inlineStr">
        <is>
          <t>环境</t>
        </is>
      </c>
      <c r="N24" s="305" t="inlineStr">
        <is>
          <t>中国</t>
        </is>
      </c>
      <c r="O24" s="305" t="inlineStr">
        <is>
          <t>国家</t>
        </is>
      </c>
      <c r="P24" s="305" t="inlineStr">
        <is>
          <t>N/A</t>
        </is>
      </c>
      <c r="Q24" s="305" t="inlineStr">
        <is>
          <t>29/05/2019</t>
        </is>
      </c>
      <c r="R24" s="305" t="inlineStr">
        <is>
          <t>29/05/2019</t>
        </is>
      </c>
      <c r="S24" s="305" t="inlineStr">
        <is>
          <t>N/A</t>
        </is>
      </c>
      <c r="T24" s="305" t="inlineStr">
        <is>
          <t>N/A</t>
        </is>
      </c>
      <c r="U24" s="305" t="inlineStr">
        <is>
          <t>N/A</t>
        </is>
      </c>
      <c r="V24" s="305">
        <f>IF(R24="","生效",IF(R24="N/A","生效",IF(TODAY()&lt;DATE(VALUE(RIGHT(R24,4)),VALUE(MID(R24,4,2)),VALUE(LEFT(R24,2))),"计划实施",IF(S24="","生效",IF(S24="N/A","生效",IF(TODAY()&lt;DATE(VALUE(RIGHT(S24,4)),VALUE(MID(S24,4,2)),VALUE(LEFT(S24,2))),"生效","已终止"))))))</f>
        <v/>
      </c>
      <c r="W24" s="305" t="inlineStr">
        <is>
          <t>生态环境部（应对气候变化司）</t>
        </is>
      </c>
      <c r="X24" s="305" t="inlineStr">
        <is>
          <t>大型活动（演出、赛事、会议、展览、庆典等）</t>
        </is>
      </c>
      <c r="Y24" s="305" t="inlineStr">
        <is>
          <t>N/A</t>
        </is>
      </c>
      <c r="Z24" s="305" t="inlineStr">
        <is>
          <t>本工具界定和覆盖的对象为在中国境内举办的各类大型活动，包括但不限于体育赛事、文艺演出、大型会议、展览展销、节庆庆典等。指南涵盖活动筹备、举办和收尾阶段全生命周期的温室气体排放源，包括化石燃料燃烧排放、净购入电力/热力排放、交通排放、住宿餐饮排放、活动用品隐含排放和废弃物处理排放等。</t>
        </is>
      </c>
      <c r="AA24" s="305" t="inlineStr">
        <is>
          <t>N/A</t>
        </is>
      </c>
      <c r="AB24" s="305" t="inlineStr">
        <is>
          <t>N/A</t>
        </is>
      </c>
      <c r="AC24" s="305" t="inlineStr">
        <is>
          <t>企业</t>
        </is>
      </c>
      <c r="AD24" s="305" t="inlineStr">
        <is>
          <t>各类大型活动的主办单位、承办单位和组织者。活动组织者可依据指南自愿开展大型活动碳排放核算、减排和抵消并声明碳中和，参与为自愿性质，无强制性合规义务。</t>
        </is>
      </c>
      <c r="AE24" s="305" t="inlineStr">
        <is>
          <t>消费与使用</t>
        </is>
      </c>
      <c r="AF24" s="305" t="inlineStr">
        <is>
          <t>本工具引导和规范的受规制活动为大型活动的组织、举办和消费过程。指南通过「核算、减排、抵消」的三步框架，引导活动组织者在活动筹备、举办和收尾阶段核算温室气体排放，采取绿色场馆、绿色交通、绿色餐饮等措施减少活动自身排放，并通过购买经认可的碳信用抵消剩余排放，实现大型活动碳中和。参与为自愿性质。</t>
        </is>
      </c>
      <c r="AG24" s="305" t="inlineStr">
        <is>
          <t>N/A</t>
        </is>
      </c>
      <c r="AH24" s="305" t="inlineStr">
        <is>
          <t>N/A</t>
        </is>
      </c>
      <c r="AI24" s="305" t="inlineStr">
        <is>
          <t>N/A</t>
        </is>
      </c>
      <c r="AJ24" s="305" t="inlineStr">
        <is>
          <t>1）大型活动碳中和实施应遵循「核算、减排、抵消」三步框架；2）核算边界应涵盖活动筹备、举办和收尾阶段的直接和间接温室气体排放；3）活动组织者应优先通过减排措施降低活动自身排放，再对无法减排的剩余排放进行碳抵消；4）碳抵消信用应符合指南规定的合格类型和准则（全国碳排放权交易配额、CCER、省级碳普惠减排量等）；5）鼓励活动组织者委托第三方机构对碳中和实施过程和结果进行独立评价或核查，并向社会公开相关信息；6）指南为自愿性质，不设强制性合规义务和处罚。</t>
        </is>
      </c>
      <c r="AK24" s="305" t="inlineStr">
        <is>
          <t>N/A</t>
        </is>
      </c>
      <c r="AL24" s="305" t="inlineStr">
        <is>
          <t>N/A</t>
        </is>
      </c>
      <c r="AM24" s="305" t="inlineStr">
        <is>
          <t>活动组织者完成碳中和后可依据指南声明大型活动碳中和，提升活动绿色品牌形象和社会影响力；部分地方对实施碳中和的大型活动给予宣传推广和表彰。</t>
        </is>
      </c>
      <c r="AN24" s="305" t="inlineStr">
        <is>
          <t>活动组织者自行开展碳排放核算和实施减排抵消措施；鼓励委托第三方机构对碳中和实施过程和结果进行独立评价和核查，但非强制要求。</t>
        </is>
      </c>
      <c r="AO24" s="305" t="inlineStr">
        <is>
          <t>N/A（本工具为自愿性碳中和方法指南，不设违规制裁）</t>
        </is>
      </c>
      <c r="AP24" s="305" t="inlineStr">
        <is>
          <t>N/A（本工具为自愿性碳中和方法工具，碳排放覆盖量取决于活动组织者自愿采纳的规模和程度，无直接可量化的固定覆盖量）</t>
        </is>
      </c>
      <c r="AQ24" s="305" t="inlineStr">
        <is>
          <t>N/A（本工具为自愿性工具，碳排放覆盖占比取决于自愿采纳情况）</t>
        </is>
      </c>
      <c r="AR24" s="305" t="inlineStr">
        <is>
          <t>R93; S94</t>
        </is>
      </c>
      <c r="AS24" s="305" t="inlineStr">
        <is>
          <t>CO2; CH4; N2O</t>
        </is>
      </c>
      <c r="AT24" s="305" t="inlineStr">
        <is>
          <t>正向</t>
        </is>
      </c>
      <c r="AU24" s="305" t="inlineStr">
        <is>
          <t>公众健康；产业发展；污染防治</t>
        </is>
      </c>
      <c r="AV24" s="305" t="inlineStr">
        <is>
          <t>关于发布《大型活动碳中和实施指南（试行）》的公告（生态环境部公告2019年第19号）</t>
        </is>
      </c>
      <c r="AW24" s="305" t="inlineStr">
        <is>
          <t>https://www.mee.gov.cn/xxgk2018/xxgk/xxgk01/201906/t20190617_706706.html</t>
        </is>
      </c>
      <c r="AX24" s="305" t="inlineStr">
        <is>
          <t>https://www.gov.cn/gongbao/content/2019/content_5430516.htm</t>
        </is>
      </c>
    </row>
    <row r="25">
      <c r="A25" s="305" t="inlineStr">
        <is>
          <t>CHNVIIVIDI01S000</t>
        </is>
      </c>
      <c r="B25" s="305" t="inlineStr">
        <is>
          <t>工具</t>
        </is>
      </c>
      <c r="C25" s="305" t="inlineStr">
        <is>
          <t>自愿性信息工具</t>
        </is>
      </c>
      <c r="D25" s="305" t="inlineStr">
        <is>
          <t>自愿性信息披露</t>
        </is>
      </c>
      <c r="E25" s="305" t="inlineStr">
        <is>
          <t>跨部门</t>
        </is>
      </c>
      <c r="F25" s="305" t="inlineStr">
        <is>
          <t>N/A</t>
        </is>
      </c>
      <c r="G25" s="305" t="inlineStr">
        <is>
          <t>企业可持续披露准则</t>
        </is>
      </c>
      <c r="H25" s="305" t="inlineStr">
        <is>
          <t>Corporate Sustainability Disclosure Standards</t>
        </is>
      </c>
      <c r="I25" s="305" t="inlineStr">
        <is>
          <t>N/A</t>
        </is>
      </c>
      <c r="J25" s="305" t="inlineStr">
        <is>
          <t>企业可持续披露准则是由财政部会同外交部、国家发展改革委、工业和信息化部、生态环境部、商务部、中国人民银行、国务院国资委、金融监管总局、中国证监会等九部门联合制定并发布的统一可持续信息披露准则体系，旨在建立国家统一的可持续信息披露基准，为企业提供标准化的可持续信息披露方法论和内容规范，提升披露信息的可比性和决策有用性。准则体系由基本准则、具体准则和应用指南三级构成，其中《企业可持续披露准则——基本准则（试行）》（财会〔2024〕17号）为体系首部文件，共六章31条，规定了可持续信息披露的基本概念、原则、方法和一般共性要求。准则借鉴国际可持续准则理事会（ISSB）S1准则的有益经验，结合中国国情，围绕治理、战略、风险和机遇管理、指标和目标四个核心要素构建披露框架。准则体系建设目标为到2027年出台基本准则和气候相关披露准则及应用指南，到2030年基本建成国家统一的可持续披露准则体系。实施策略为分步推进：从上市公司到非上市公司、从大型企业到中小企业、从定性要求到定量要求、从自愿披露到强制披露。当前阶段由企业自愿实施，不设强制合规义务和处罚。</t>
        </is>
      </c>
      <c r="K25" s="305" t="inlineStr">
        <is>
          <t>信息披露</t>
        </is>
      </c>
      <c r="L25" s="305" t="inlineStr">
        <is>
          <t>间接</t>
        </is>
      </c>
      <c r="M25" s="305" t="inlineStr">
        <is>
          <t>环境</t>
        </is>
      </c>
      <c r="N25" s="305" t="inlineStr">
        <is>
          <t>中国</t>
        </is>
      </c>
      <c r="O25" s="305" t="inlineStr">
        <is>
          <t>国家</t>
        </is>
      </c>
      <c r="P25" s="305" t="inlineStr">
        <is>
          <t>N/A</t>
        </is>
      </c>
      <c r="Q25" s="305" t="inlineStr">
        <is>
          <t>20/11/2024</t>
        </is>
      </c>
      <c r="R25" s="305" t="inlineStr">
        <is>
          <t>17/12/2024</t>
        </is>
      </c>
      <c r="S25" s="305" t="inlineStr">
        <is>
          <t>N/A</t>
        </is>
      </c>
      <c r="T25" s="305" t="inlineStr">
        <is>
          <t>19/12/2025</t>
        </is>
      </c>
      <c r="U25" s="305" t="inlineStr">
        <is>
          <t>2025年12月19日，财政部会同生态环境部、外交部、国家发展改革委、工业和信息化部、商务部、中国人民银行、国务院国资委、金融监管总局、中国证监会等9部门联合印发《企业可持续披露准则第1号——气候（试行）》（财会〔2025〕34号），作为准则体系的首个具体准则，规范企业与气候相关风险、机遇和影响的信息披露，涵盖气候相关风险和机遇的识别与评估、转型计划和气候韧性、温室气体排放等核心披露要求。该准则与ISSB的IFRS S2气候相关披露准则总体衔接，由企业自愿实施。</t>
        </is>
      </c>
      <c r="V25" s="305">
        <f>IF(R25="","生效",IF(R25="N/A","生效",IF(TODAY()&lt;DATE(VALUE(RIGHT(R25,4)),VALUE(MID(R25,4,2)),VALUE(LEFT(R25,2))),"计划实施",IF(S25="","生效",IF(S25="N/A","生效",IF(TODAY()&lt;DATE(VALUE(RIGHT(S25,4)),VALUE(MID(S25,4,2)),VALUE(LEFT(S25,2))),"生效","已终止"))))))</f>
        <v/>
      </c>
      <c r="W25" s="305" t="inlineStr">
        <is>
          <t>财政部（会计司，牵头）；外交部；国家发展和改革委员会；工业和信息化部；生态环境部；商务部；中国人民银行；国务院国有资产监督管理委员会；国家金融监督管理总局；中国证券监督管理委员会</t>
        </is>
      </c>
      <c r="X25" s="305" t="inlineStr">
        <is>
          <t>可持续/ESG信息（披露对象）</t>
        </is>
      </c>
      <c r="Y25" s="305" t="inlineStr">
        <is>
          <t>N/A</t>
        </is>
      </c>
      <c r="Z25" s="305" t="inlineStr">
        <is>
          <t>本工具界定和覆盖的对象为企业可持续信息披露所涉及的可持续风险和机遇相关信息，涵盖治理、战略、风险和机遇管理、指标和目标四个核心披露要素。企业披露的可持续信息应涵盖其价值链范围内的可持续风险和机遇，包括气候、污染、水资源、生物多样性、循环经济等环境议题，员工权益、消费者保护、社区关系、乡村振兴等社会议题，以及商业行为等治理议题。</t>
        </is>
      </c>
      <c r="AA25" s="305" t="inlineStr">
        <is>
          <t>N/A</t>
        </is>
      </c>
      <c r="AB25" s="305" t="inlineStr">
        <is>
          <t>N/A</t>
        </is>
      </c>
      <c r="AC25" s="305" t="inlineStr">
        <is>
          <t>企业</t>
        </is>
      </c>
      <c r="AD25" s="305" t="inlineStr">
        <is>
          <t>在中华人民共和国境内注册的企业。当前阶段由企业自愿参照准则进行可持续信息披露，未来将分步扩展至上市公司、非上市公司、大型企业和中小企业。准则不设强制性合规义务和行政处罚，企业可自主决定是否应用、应用的程度和应用的时间表。</t>
        </is>
      </c>
      <c r="AE25" s="305" t="inlineStr">
        <is>
          <t>注册、许可及行政管理</t>
        </is>
      </c>
      <c r="AF25" s="305" t="inlineStr">
        <is>
          <t>本工具规范和引导的活动为企业参照统一准则框架进行可持续信息披露的全过程，包括：识别和评估可持续风险和机遇；确定披露范围和边界；按照治理、战略、风险和机遇管理、指标和目标四个核心要素编制可持续信息报告；确保信息满足可靠性、相关性、可比性、可验证性、可理解性和及时性等质量要求；将可持续信息与财务报表信息进行关联；以及通过年度报告、可持续发展报告或专门环境信息报告等载体对外公开披露。参与为自愿性质。</t>
        </is>
      </c>
      <c r="AG25" s="305" t="inlineStr">
        <is>
          <t>N/A</t>
        </is>
      </c>
      <c r="AH25" s="305" t="inlineStr">
        <is>
          <t>N/A</t>
        </is>
      </c>
      <c r="AI25" s="305" t="inlineStr">
        <is>
          <t>N/A</t>
        </is>
      </c>
      <c r="AJ25" s="305" t="inlineStr">
        <is>
          <t>1）披露信息须覆盖治理（可持续风险和机遇的治理架构）、战略（可持续风险和机遇对企业的财务影响和战略韧性）、风险和机遇管理（识别、评估、优先排序和监控流程）、指标和目标（可量化的可持续相关绩效指标和进展）四个核心要素；2）披露信息须满足可靠性、相关性、可比性、可验证性、可理解性和及时性六个信息质量要求；3）企业须披露可持续风险和机遇的当期和预期财务影响，以及战略和业务模式对可持续风险的韧性；4）披露应涵盖价值链范围内的重要可持续风险和机遇；5）企业应说明可持续信息报告与财务报表报告之间的关系和关联信息；6）当前阶段由企业自愿实施，不设强制合规义务和处罚。</t>
        </is>
      </c>
      <c r="AK25" s="305" t="inlineStr">
        <is>
          <t>N/A</t>
        </is>
      </c>
      <c r="AL25" s="305" t="inlineStr">
        <is>
          <t>N/A</t>
        </is>
      </c>
      <c r="AM25" s="305" t="inlineStr">
        <is>
          <t>采纳准则进行可持续信息披露的企业可提升信息披露质量和国际可比性，获得投资者、债权人等利益相关方的信任；高质量可持续信息披露有助于企业获得绿色金融产品支持和ESG投资；准则与国际ISSB准则总体衔接，有助于企业应对国际可持续信息披露要求和跨境资本流动需求。</t>
        </is>
      </c>
      <c r="AN25" s="305" t="inlineStr">
        <is>
          <t>当前自愿实施阶段无强制性合规监测要求。财政部将会同相关部门对准则实施情况进行跟踪评估，适时调整实施范围和强制要求。企业自愿进行的可持续信息披露可由第三方机构提供鉴证服务。</t>
        </is>
      </c>
      <c r="AO25" s="305" t="inlineStr">
        <is>
          <t>N/A（自愿性披露标准，不设违规制裁。当前阶段由企业自愿实施，无强制合规义务和处罚。）</t>
        </is>
      </c>
      <c r="AP25" s="305" t="inlineStr">
        <is>
          <t>N/A（本工具为自愿性披露准则框架，碳排放覆盖量取决于自愿采纳准则进行气候相关信息披露的企业数量和披露范围，无直接可量化的固定覆盖量）</t>
        </is>
      </c>
      <c r="AQ25" s="305" t="inlineStr">
        <is>
          <t>N/A（本工具为自愿性工具，碳排放覆盖占比取决于自愿采纳情况）</t>
        </is>
      </c>
      <c r="AR25" s="305" t="inlineStr">
        <is>
          <t>M72</t>
        </is>
      </c>
      <c r="AS25" s="305" t="inlineStr">
        <is>
          <t>CO2; CH4; N2O</t>
        </is>
      </c>
      <c r="AT25" s="305" t="inlineStr">
        <is>
          <t>正向</t>
        </is>
      </c>
      <c r="AU25" s="305" t="inlineStr">
        <is>
          <t>技术创新；产业发展；节能</t>
        </is>
      </c>
      <c r="AV25" s="305" t="inlineStr">
        <is>
          <t>财政部等部门关于印发《企业可持续披露准则——基本准则（试行）》的通知（财会〔2024〕17号）</t>
        </is>
      </c>
      <c r="AW25" s="305" t="inlineStr">
        <is>
          <t>http://kjs.mof.gov.cn/zhengcefabu/202412/t20241216_3949745.htm</t>
        </is>
      </c>
      <c r="AX25" s="305" t="inlineStr">
        <is>
          <t>https://www.casc.org.cn/2025/1225/278706.shtml</t>
        </is>
      </c>
    </row>
    <row r="26">
      <c r="A26" s="305" t="inlineStr">
        <is>
          <t>CHNVIIVIDI02S000</t>
        </is>
      </c>
      <c r="B26" s="305" t="inlineStr">
        <is>
          <t>工具</t>
        </is>
      </c>
      <c r="C26" s="305" t="inlineStr">
        <is>
          <t>自愿性信息工具</t>
        </is>
      </c>
      <c r="D26" s="305" t="inlineStr">
        <is>
          <t>自愿性信息披露</t>
        </is>
      </c>
      <c r="E26" s="305" t="inlineStr">
        <is>
          <t>跨部门</t>
        </is>
      </c>
      <c r="F26" s="305" t="inlineStr">
        <is>
          <t>N/A</t>
        </is>
      </c>
      <c r="G26" s="305" t="inlineStr">
        <is>
          <t>金融机构环境信息披露指南</t>
        </is>
      </c>
      <c r="H26" s="305" t="inlineStr">
        <is>
          <t>Environmental Information Disclosure Guidelines for Financial Institutions</t>
        </is>
      </c>
      <c r="I26" s="305" t="inlineStr">
        <is>
          <t>N/A</t>
        </is>
      </c>
      <c r="J26" s="305" t="inlineStr">
        <is>
          <t>金融机构环境信息披露指南是由中国人民银行制定并发布的推荐性金融行业标准（JR/T 0227—2021），为金融机构提供环境信息披露的框架性指引，引导金融机构规范开展环境信息披露。指南规定了金融机构在环境信息披露过程中应遵循的原则（真实性、及时性、一致性、连贯性）、披露形式和频次（鼓励每年至少对外披露一次，可编制专门环境信息报告、在社会责任报告中披露或在年度报告中披露），以及披露的核心内容要素：年度概况、治理结构、政策制度、产品与服务创新、风险管理流程、投融资活动的环境影响、经营活动的环境影响、数据梳理校验与保护、绿色金融创新研究成果等。指南适用于在中国境内依法设立的银行、资产管理、保险、信托、期货、证券等金融机构。标准为推荐性标准，金融机构自愿采纳，不设强制合规义务和处罚。</t>
        </is>
      </c>
      <c r="K26" s="305" t="inlineStr">
        <is>
          <t>信息披露</t>
        </is>
      </c>
      <c r="L26" s="305" t="inlineStr">
        <is>
          <t>间接</t>
        </is>
      </c>
      <c r="M26" s="305" t="inlineStr">
        <is>
          <t>环境</t>
        </is>
      </c>
      <c r="N26" s="305" t="inlineStr">
        <is>
          <t>中国</t>
        </is>
      </c>
      <c r="O26" s="305" t="inlineStr">
        <is>
          <t>国家</t>
        </is>
      </c>
      <c r="P26" s="305" t="inlineStr">
        <is>
          <t>N/A</t>
        </is>
      </c>
      <c r="Q26" s="305" t="inlineStr">
        <is>
          <t>22/07/2021</t>
        </is>
      </c>
      <c r="R26" s="305" t="inlineStr">
        <is>
          <t>22/07/2021</t>
        </is>
      </c>
      <c r="S26" s="305" t="inlineStr">
        <is>
          <t>N/A</t>
        </is>
      </c>
      <c r="T26" s="305" t="inlineStr">
        <is>
          <t>N/A</t>
        </is>
      </c>
      <c r="U26" s="305" t="inlineStr">
        <is>
          <t>N/A</t>
        </is>
      </c>
      <c r="V26" s="305">
        <f>IF(R26="","生效",IF(R26="N/A","生效",IF(TODAY()&lt;DATE(VALUE(RIGHT(R26,4)),VALUE(MID(R26,4,2)),VALUE(LEFT(R26,2))),"计划实施",IF(S26="","生效",IF(S26="N/A","生效",IF(TODAY()&lt;DATE(VALUE(RIGHT(S26,4)),VALUE(MID(S26,4,2)),VALUE(LEFT(S26,2))),"生效","已终止"))))))</f>
        <v/>
      </c>
      <c r="W26" s="305" t="inlineStr">
        <is>
          <t>中国人民银行（研究局、科技司）；全国金融标准化技术委员会（SAC/TC 180）</t>
        </is>
      </c>
      <c r="X26" s="305" t="inlineStr">
        <is>
          <t>环境信息（披露对象）</t>
        </is>
      </c>
      <c r="Y26" s="305" t="inlineStr">
        <is>
          <t>N/A</t>
        </is>
      </c>
      <c r="Z26" s="305" t="inlineStr">
        <is>
          <t>本工具界定和覆盖的对象为金融机构在经营活动和投融资活动中涉及的环境信息，具体包括：金融机构绿色金融年度概况（绿色金融发展战略、目标及年度成效）；环境相关治理结构（董事会及高管层对环境议题的监督职责）；环境相关政策制度（绿色金融相关内部制度和流程）；绿色金融产品与服务创新（绿色信贷、绿色债券、绿色保险、ESG投资等产品类型和规模）；环境风险管理流程（环境风险识别、评估、监测和应对机制）；投融资活动的环境影响（投融资组合的环境绩效指标如碳排放强度或减排量）；经营活动的环境影响（机构自身能源消耗、碳排放和资源使用等绿色运营指标）；以及数据梳理、校验与保护安排。</t>
        </is>
      </c>
      <c r="AA26" s="305" t="inlineStr">
        <is>
          <t>N/A</t>
        </is>
      </c>
      <c r="AB26" s="305" t="inlineStr">
        <is>
          <t>N/A</t>
        </is>
      </c>
      <c r="AC26" s="305" t="inlineStr">
        <is>
          <t>企业</t>
        </is>
      </c>
      <c r="AD26" s="305" t="inlineStr">
        <is>
          <t>在中华人民共和国境内依法设立的金融机构，包括银行机构（商业银行、政策性银行、农村合作银行、农村信用社等）、资产管理公司、保险公司、信托公司、期货公司、证券公司等。标准为推荐性行业标准，金融机构自愿采纳并根据自身实际情况确定披露程度和范围。</t>
        </is>
      </c>
      <c r="AE26" s="305" t="inlineStr">
        <is>
          <t>注册、许可及行政管理</t>
        </is>
      </c>
      <c r="AF26" s="305" t="inlineStr">
        <is>
          <t>本工具规范和引导的活动为金融机构参照指南进行环境信息披露的全过程，包括：建立环境信息披露治理架构和责任分工；识别和确定环境信息披露的范围和内容要素；建立环境信息数据收集、计量、校验和管理系统；选择适当的披露形式和载体（专门环境信息报告、社会责任报告或年度报告）；按照规定要素编制环境信息披露内容；以及通过公开发布渠道对外披露并接受社会监督。金融机构可自愿选择披露形式、频次和范围，鼓励每年至少对外披露一次。</t>
        </is>
      </c>
      <c r="AG26" s="305" t="inlineStr">
        <is>
          <t>N/A</t>
        </is>
      </c>
      <c r="AH26" s="305" t="inlineStr">
        <is>
          <t>N/A</t>
        </is>
      </c>
      <c r="AI26" s="305" t="inlineStr">
        <is>
          <t>N/A</t>
        </is>
      </c>
      <c r="AJ26" s="305" t="inlineStr">
        <is>
          <t>1）披露应遵循真实性、及时性、一致性、连贯性四项原则；2）披露内容应涵盖年度概况、治理结构、政策制度、产品与服务创新、风险管理流程、投融资活动的环境影响、经营活动的环境影响、数据梳理校验与保护、绿色金融创新研究成果等核心要素；3）披露形式可采用专门环境信息报告、社会责任报告中披露或年度报告中披露等形式；4）鼓励每年至少对外披露一次；5）金融机构应建立数据收集、计量、校验和管理机制，确保披露信息准确可靠；6）标准为推荐性行业标准，金融机构自愿采纳，不设强制合规义务和处罚。</t>
        </is>
      </c>
      <c r="AK26" s="305" t="inlineStr">
        <is>
          <t>N/A</t>
        </is>
      </c>
      <c r="AL26" s="305" t="inlineStr">
        <is>
          <t>N/A</t>
        </is>
      </c>
      <c r="AM26" s="305" t="inlineStr">
        <is>
          <t>采纳指南进行环境信息披露的金融机构可提升自身环境风险管理和绿色金融发展水平，增强市场透明度和利益相关方信任；高质量环境信息披露有助于金融机构在绿色金融业绩评价中获得良好表现，并满足投资者和评级机构对环境信息的需求；绿色金融改革创新试验区等地区鼓励辖内金融机构率先实现环境信息全披露。</t>
        </is>
      </c>
      <c r="AN26" s="305" t="inlineStr">
        <is>
          <t>当前自愿采纳阶段无强制性合规监测要求。中国人民银行及相关金融监管部门对金融机构环境信息披露情况进行跟踪了解，绿色金融改革创新试验区等部分地区对辖内金融机构环境信息披露比例和披露质量进行监测和评估。金融机构可聘请第三方机构对环境信息进行独立鉴证。</t>
        </is>
      </c>
      <c r="AO26" s="305" t="inlineStr">
        <is>
          <t>N/A（推荐性行业标准，不设违规制裁。金融机构自愿采纳，无强制合规义务和处罚。）</t>
        </is>
      </c>
      <c r="AP26" s="305" t="inlineStr">
        <is>
          <t>N/A（本工具为自愿性披露指南，碳排放覆盖量取决于金融机构自愿采纳指南进行环境信息（包括投融资组合碳排放）披露的覆盖范围和披露深度，无直接可量化的固定覆盖量）</t>
        </is>
      </c>
      <c r="AQ26" s="305" t="inlineStr">
        <is>
          <t>N/A（本工具为自愿性工具，碳排放覆盖占比取决于自愿采纳情况）</t>
        </is>
      </c>
      <c r="AR26" s="305" t="inlineStr">
        <is>
          <t>K64</t>
        </is>
      </c>
      <c r="AS26" s="305" t="inlineStr">
        <is>
          <t>CO2; CH4; N2O</t>
        </is>
      </c>
      <c r="AT26" s="305" t="inlineStr">
        <is>
          <t>正向</t>
        </is>
      </c>
      <c r="AU26" s="305" t="inlineStr">
        <is>
          <t>产业发展；技术创新；节能；污染防治</t>
        </is>
      </c>
      <c r="AV26" s="305" t="inlineStr">
        <is>
          <t>中国人民银行《金融机构环境信息披露指南》（JR/T 0227—2021）</t>
        </is>
      </c>
      <c r="AW26" s="305" t="inlineStr">
        <is>
          <t>https://std.samr.gov.cn/hb/search/stdHBDetailed?id=C8CBBCAE2F3D5981E05397BE0A0AB29C</t>
        </is>
      </c>
      <c r="AX26" s="305" t="inlineStr">
        <is>
          <t>N/A</t>
        </is>
      </c>
    </row>
    <row r="27">
      <c r="A27" s="305" t="inlineStr">
        <is>
          <t>CHNVIIVLBI01S000</t>
        </is>
      </c>
      <c r="B27" s="305" t="inlineStr">
        <is>
          <t>工具</t>
        </is>
      </c>
      <c r="C27" s="305" t="inlineStr">
        <is>
          <t>自愿性信息工具</t>
        </is>
      </c>
      <c r="D27" s="305" t="inlineStr">
        <is>
          <t>自愿性认证标识</t>
        </is>
      </c>
      <c r="E27" s="305" t="inlineStr">
        <is>
          <t>跨部门</t>
        </is>
      </c>
      <c r="F27" s="305" t="inlineStr">
        <is>
          <t>N/A</t>
        </is>
      </c>
      <c r="G27" s="305" t="inlineStr">
        <is>
          <t>节能低碳产品认证</t>
        </is>
      </c>
      <c r="H27" s="305" t="inlineStr">
        <is>
          <t>Energy-Saving and Low-Carbon Product Certification</t>
        </is>
      </c>
      <c r="I27" s="305" t="inlineStr">
        <is>
          <t>N/A</t>
        </is>
      </c>
      <c r="J27" s="305" t="inlineStr">
        <is>
          <t>节能低碳产品认证是由市场监管总局牵头、多部门共同建立并实施的自愿性产品认证制度，在原有节能产品认证制度和低碳产品认证制度基础上整合而成，通过第三方检测和认证对终端用能产品的能效水平和全生命周期温室气体排放进行综合评价与标识，引导消费者选择节能低碳产品、促进企业提升产品能效和减少碳排放。制度可追溯至1999年《中国节能产品认证管理办法》（国家经贸委）建立的最早国家级自愿性节能产品认证体系，2013年《低碳产品认证管理暂行办法》（发改气候〔2013〕279号，由国家发展改革委和国家认监委联合印发）新增低碳产品认证维度。2016年国务院办公厅印发《关于建立统一的绿色产品标准、认证、标识体系的意见》（国办发〔2016〕86号），将节能和低碳产品认证纳入统一的绿色产品标识体系框架。2022年国务院办公厅印发《关于深化电子电器行业管理制度改革的意见》（国办发〔2022〕31号），将节能产品认证制度和低碳产品认证制度正式整合为节能低碳产品认证制度，由市场监管总局牵头制定认证规则，多部门共同制定标准，并统一纳入绿色产品认证与标识体系。通过认证的产品在政府采购中享受优先采购或强制采购政策。企业自愿申请认证，不设强制性合规义务和处罚。</t>
        </is>
      </c>
      <c r="K27" s="305" t="inlineStr">
        <is>
          <t>能源效率；减缓气候变化；绿色消费</t>
        </is>
      </c>
      <c r="L27" s="305" t="inlineStr">
        <is>
          <t>直接</t>
        </is>
      </c>
      <c r="M27" s="305" t="inlineStr">
        <is>
          <t>环境</t>
        </is>
      </c>
      <c r="N27" s="305" t="inlineStr">
        <is>
          <t>中国</t>
        </is>
      </c>
      <c r="O27" s="305" t="inlineStr">
        <is>
          <t>国家</t>
        </is>
      </c>
      <c r="P27" s="305" t="inlineStr">
        <is>
          <t>N/A</t>
        </is>
      </c>
      <c r="Q27" s="305" t="inlineStr">
        <is>
          <t>11/02/1999</t>
        </is>
      </c>
      <c r="R27" s="305" t="inlineStr">
        <is>
          <t>11/02/1999</t>
        </is>
      </c>
      <c r="S27" s="305" t="inlineStr">
        <is>
          <t>N/A</t>
        </is>
      </c>
      <c r="T27" s="305" t="inlineStr">
        <is>
          <t>23/09/2022</t>
        </is>
      </c>
      <c r="U27" s="305" t="inlineStr">
        <is>
          <t>制度追溯至1999年2月11日《中国节能产品认证管理办法》（国家经贸委）建立节能产品认证制度。2013年2月19日《低碳产品认证管理暂行办法》（发改气候〔2013〕279号，由国家发展改革委和国家认监委联合印发）建立低碳产品认证制度。2016年国务院办公厅印发《关于建立统一的绿色产品标准、认证、标识体系的意见》（国办发〔2016〕86号），将节能和低碳产品认证纳入统一的绿色产品标识体系框架。2022年9月23日国务院办公厅印发《关于深化电子电器行业管理制度改革的意见》（国办发〔2022〕31号），将节能产品认证制度和低碳产品认证制度正式整合为统一的节能低碳产品认证制度，由市场监管总局牵头制定认证规则，相关部门共同制定标准。</t>
        </is>
      </c>
      <c r="V27" s="305">
        <f>IF(R27="","生效",IF(R27="N/A","生效",IF(TODAY()&lt;DATE(VALUE(RIGHT(R27,4)),VALUE(MID(R27,4,2)),VALUE(LEFT(R27,2))),"计划实施",IF(S27="","生效",IF(S27="N/A","生效",IF(TODAY()&lt;DATE(VALUE(RIGHT(S27,4)),VALUE(MID(S27,4,2)),VALUE(LEFT(S27,2))),"生效","已终止"))))))</f>
        <v/>
      </c>
      <c r="W27" s="305" t="inlineStr">
        <is>
          <t>国家市场监督管理总局（牵头，认证监督管理司）；国家发展和改革委员会；工业和信息化部；生态环境部。历史：国家经贸委（1999年节能产品认证）；国家发展改革委、国家认监委（2013年低碳产品认证）</t>
        </is>
      </c>
      <c r="X27" s="305" t="inlineStr">
        <is>
          <t>终端用能产品（节能低碳认证对象）</t>
        </is>
      </c>
      <c r="Y27" s="305" t="inlineStr">
        <is>
          <t>新建；既有</t>
        </is>
      </c>
      <c r="Z27" s="305" t="inlineStr">
        <is>
          <t>本工具界定和覆盖的对象为通过节能低碳产品认证的各类终端用能产品，包括家用电器（空调、冰箱、洗衣机、电视等）、办公设备（计算机、打印机等）、照明产品（LED灯具等）、工业设备（电动机、变压器等）、建筑材料（节能门窗、保温材料等）和新能源产品（太阳能热水器等）。认证从能效水平和全生命周期碳排放两个维度对产品进行综合评价，产品须通过指定检测机构检测，满足相关节能低碳认证标准要求。</t>
        </is>
      </c>
      <c r="AA27" s="305" t="inlineStr">
        <is>
          <t>N/A</t>
        </is>
      </c>
      <c r="AB27" s="305" t="inlineStr">
        <is>
          <t>N/A</t>
        </is>
      </c>
      <c r="AC27" s="305" t="inlineStr">
        <is>
          <t>企业</t>
        </is>
      </c>
      <c r="AD27" s="305" t="inlineStr">
        <is>
          <t>终端用能产品的生产企业和销售企业。企业可自愿向经国家认可的认证机构申请节能低碳产品认证，经产品检测和工厂审查符合节能低碳认证标准后获得认证证书和标识使用权。参与为自愿性质，无强制性合规义务。</t>
        </is>
      </c>
      <c r="AE27" s="305" t="inlineStr">
        <is>
          <t>注册、许可及行政管理</t>
        </is>
      </c>
      <c r="AF27" s="305" t="inlineStr">
        <is>
          <t>本工具规范和引导的活动为终端用能产品的自愿性节能低碳产品认证与标识过程。企业自愿向经国家认可的认证机构提交认证申请，产品须通过能效和碳排放双重维度的检测与评价，经型式试验和工厂质量保证能力检查，符合节能低碳认证标准后颁发认证证书并授权使用标识。获证后须接受认证机构的年度监督检查。参与为自愿性质。</t>
        </is>
      </c>
      <c r="AG27" s="305" t="inlineStr">
        <is>
          <t>N/A</t>
        </is>
      </c>
      <c r="AH27" s="305" t="inlineStr">
        <is>
          <t>N/A</t>
        </is>
      </c>
      <c r="AI27" s="305" t="inlineStr">
        <is>
          <t>N/A</t>
        </is>
      </c>
      <c r="AJ27" s="305" t="inlineStr">
        <is>
          <t>1）产品须符合相关能效标准和低碳产品认证技术规范中规定的节能评价值和碳排放限值要求；2）企业须通过型式试验（由指定检测机构对产品样品进行能效和碳排放检测）和工厂质量保证能力检查；3）获证后须接受认证机构的年度监督检查，确保持续符合认证要求；4）获证产品可在产品和包装上使用节能低碳产品认证标识；5）通过认证的产品在政府采购中享受优先采购或强制采购政策；6）企业自愿申请认证，不设强制性合规义务和处罚。</t>
        </is>
      </c>
      <c r="AK27" s="305" t="inlineStr">
        <is>
          <t>N/A</t>
        </is>
      </c>
      <c r="AL27" s="305" t="inlineStr">
        <is>
          <t>N/A</t>
        </is>
      </c>
      <c r="AM27" s="305" t="inlineStr">
        <is>
          <t>获得节能低碳产品认证的企业可在产品上使用认证标识，提升产品市场竞争力和消费者信任度；认证产品列入政府采购优先采购或强制采购清单；部分地方对获证产品和企业给予推广支持和资金奖励；认证与绿色金融政策衔接，获证企业和产品可获绿色信贷和绿色债券支持。</t>
        </is>
      </c>
      <c r="AN27" s="305" t="inlineStr">
        <is>
          <t>获证企业须接受认证机构的年度监督检查和产品抽样检测，确保持续符合节能低碳认证标准；认证机构对不符合要求的产品可暂停或撤销认证证书；市场监管部门和相关行业主管部门对认证活动实施监督。</t>
        </is>
      </c>
      <c r="AO27" s="305" t="inlineStr">
        <is>
          <t>N/A（自愿性认证标识，不设违规制裁。对未通过监督检查或不持续符合认证要求的产品和企业，认证机构可暂停或撤销其认证证书和标识使用权；存在弄虚作假的依法追究责任。）</t>
        </is>
      </c>
      <c r="AP27" s="305" t="inlineStr">
        <is>
          <t>N/A（本工具为自愿性认证标识工具，碳排放覆盖量取决于企业自愿申请认证的产品数量和节能减碳效果，无直接可量化的固定覆盖量）</t>
        </is>
      </c>
      <c r="AQ27" s="305" t="inlineStr">
        <is>
          <t>N/A（本工具为自愿性工具，碳排放覆盖占比取决于自愿采纳情况）</t>
        </is>
      </c>
      <c r="AR27" s="305" t="inlineStr">
        <is>
          <t>C10; C11; C12; C13; C14; C15; C16; C17; C18; C19; C20; C21; C22; C23; C24; C25; C26; C27; C28; C29; C30; C31; C32; C33</t>
        </is>
      </c>
      <c r="AS27" s="305" t="inlineStr">
        <is>
          <t>CO2; CH4; N2O</t>
        </is>
      </c>
      <c r="AT27" s="305" t="inlineStr">
        <is>
          <t>正向</t>
        </is>
      </c>
      <c r="AU27" s="305" t="inlineStr">
        <is>
          <t>节能；污染防治；技术创新；产业发展</t>
        </is>
      </c>
      <c r="AV27" s="305" t="inlineStr">
        <is>
          <t>国务院办公厅《关于深化电子电器行业管理制度改革的意见》（国办发〔2022〕31号）</t>
        </is>
      </c>
      <c r="AW27" s="305" t="inlineStr">
        <is>
          <t>https://www.gov.cn/xinwen/2022-09/23/content_5711581.htm</t>
        </is>
      </c>
      <c r="AX27" s="305" t="inlineStr">
        <is>
          <t>https://www.ndrc.gov.cn/fggz/hjyzy/stwmjs/200507/t20050711_1159582_ext.html；https://www.ndrc.gov.cn/xxgk/zcfb/tz/201303/t20130319_964565.html</t>
        </is>
      </c>
    </row>
    <row r="28">
      <c r="A28" s="305" t="inlineStr">
        <is>
          <t>CHNVIIVLBI02S000</t>
        </is>
      </c>
      <c r="B28" s="305" t="inlineStr">
        <is>
          <t>工具</t>
        </is>
      </c>
      <c r="C28" s="305" t="inlineStr">
        <is>
          <t>自愿性信息工具</t>
        </is>
      </c>
      <c r="D28" s="305" t="inlineStr">
        <is>
          <t>自愿性认证标识</t>
        </is>
      </c>
      <c r="E28" s="305" t="inlineStr">
        <is>
          <t>建筑</t>
        </is>
      </c>
      <c r="F28" s="305" t="inlineStr">
        <is>
          <t>N/A</t>
        </is>
      </c>
      <c r="G28" s="305" t="inlineStr">
        <is>
          <t>绿色建筑标识</t>
        </is>
      </c>
      <c r="H28" s="305" t="inlineStr">
        <is>
          <t>Green Building Label</t>
        </is>
      </c>
      <c r="I28" s="305" t="inlineStr">
        <is>
          <t>N/A</t>
        </is>
      </c>
      <c r="J28" s="305" t="inlineStr">
        <is>
          <t>绿色建筑评价标识是由住房城乡建设主管部门建立并管理的自愿性建筑评价与标识制度，依据国家绿色建筑评价标准对建筑项目在全寿命周期内的安全耐久、健康舒适、生活便利、资源节约和环境宜居五类性能进行综合评定，授予星级绿色建筑标识。标识分为基本级、一星级、二星级、三星级四个等级，三星级为最高。评价涵盖节地与室外环境、节能与能源利用、节水与水资源利用、节材与材料资源利用、室内环境质量和运营管理等方面，其中节能与能源利用指标直接对减缓气候变化产生正向效果。绿色建筑标识制度始于2007年，由住房和城乡建设部根据《绿色建筑评价标识管理办法》（建科〔2007〕206号）颁布实施，依据国家标准GB/T 50378《绿色建筑评价标准》进行评价和认证。项目主体自愿申报，不设强制性合规义务和处罚。</t>
        </is>
      </c>
      <c r="K28" s="305" t="inlineStr">
        <is>
          <t>节能；减缓气候变化</t>
        </is>
      </c>
      <c r="L28" s="305" t="inlineStr">
        <is>
          <t>间接</t>
        </is>
      </c>
      <c r="M28" s="305" t="inlineStr">
        <is>
          <t>环境</t>
        </is>
      </c>
      <c r="N28" s="305" t="inlineStr">
        <is>
          <t>中国</t>
        </is>
      </c>
      <c r="O28" s="305" t="inlineStr">
        <is>
          <t>国家</t>
        </is>
      </c>
      <c r="P28" s="305" t="inlineStr">
        <is>
          <t>N/A</t>
        </is>
      </c>
      <c r="Q28" s="305" t="inlineStr">
        <is>
          <t>10/08/2007</t>
        </is>
      </c>
      <c r="R28" s="305" t="inlineStr">
        <is>
          <t>10/08/2007</t>
        </is>
      </c>
      <c r="S28" s="305" t="inlineStr">
        <is>
          <t>N/A</t>
        </is>
      </c>
      <c r="T28" s="305" t="inlineStr">
        <is>
          <t>01/03/2019</t>
        </is>
      </c>
      <c r="U28" s="305" t="inlineStr">
        <is>
          <t>2019年修订GB/T 50378-2019《绿色建筑评价标准》（原标准2006年首次发布并分别于2014年和2019年修订），重新构建了以安全耐久、健康舒适、生活便利、资源节约、环境宜居五大性能为核心的评价指标体系，进一步强化了建筑碳排放计算和可再生能源利用的内容。2021年住房和城乡建设部印发《绿色建筑标识管理办法》（建标规〔2021〕1号），进一步规范标识认定和授予管理。</t>
        </is>
      </c>
      <c r="V28" s="305">
        <f>IF(R28="","生效",IF(R28="N/A","生效",IF(TODAY()&lt;DATE(VALUE(RIGHT(R28,4)),VALUE(MID(R28,4,2)),VALUE(LEFT(R28,2))),"计划实施",IF(S28="","生效",IF(S28="N/A","生效",IF(TODAY()&lt;DATE(VALUE(RIGHT(S28,4)),VALUE(MID(S28,4,2)),VALUE(LEFT(S28,2))),"生效","已终止"))))))</f>
        <v/>
      </c>
      <c r="W28" s="305" t="inlineStr">
        <is>
          <t>住房和城乡建设部（标准定额司）；各省、自治区、直辖市住房城乡建设主管部门</t>
        </is>
      </c>
      <c r="X28" s="305" t="inlineStr">
        <is>
          <t>建筑（绿色建筑评价对象）</t>
        </is>
      </c>
      <c r="Y28" s="305" t="inlineStr">
        <is>
          <t>新建；既有</t>
        </is>
      </c>
      <c r="Z28" s="305" t="inlineStr">
        <is>
          <t>本工具界定和覆盖的对象为各类民用建筑，包括住宅建筑和公共建筑。评价适用于建筑群、建筑单体或建筑内区域。评价阶段分为设计评价和运行评价，设计评价在建筑施工图设计文件审查通过后进行，运行评价在建筑竣工并投入使用一年以上后进行。评价依据GB/T 50378《绿色建筑评价标准》，根据综合得分授予基本级、一星级、二星级或三星级绿色建筑标识。</t>
        </is>
      </c>
      <c r="AA28" s="305" t="inlineStr">
        <is>
          <t>N/A</t>
        </is>
      </c>
      <c r="AB28" s="305" t="inlineStr">
        <is>
          <t>N/A</t>
        </is>
      </c>
      <c r="AC28" s="305" t="inlineStr">
        <is>
          <t>企业</t>
        </is>
      </c>
      <c r="AD28" s="305" t="inlineStr">
        <is>
          <t>各类民用建筑项目的开发建设单位、设计单位和运营管理单位。项目建设单位或运营单位可自愿向住房城乡建设主管部门或经认可的评价机构申报绿色建筑评价标识。参与为自愿性质，无强制性合规义务。</t>
        </is>
      </c>
      <c r="AE28" s="305" t="inlineStr">
        <is>
          <t>注册、许可及行政管理</t>
        </is>
      </c>
      <c r="AF28" s="305" t="inlineStr">
        <is>
          <t>本工具规范和引导的活动为建筑项目的自愿性绿色建筑评价与标识认定过程。项目建设单位或运营单位自愿向住房城乡建设主管部门或经认可的评价机构申报绿色建筑评价标识，提交申报书和证明材料，经专家评审或形式审查，根据GB/T 50378《绿色建筑评价标准》的综合得分授予相应星级标识。评价涵盖设计评价和运行评价两个阶段。参与为自愿性质。</t>
        </is>
      </c>
      <c r="AG28" s="305" t="inlineStr">
        <is>
          <t>N/A</t>
        </is>
      </c>
      <c r="AH28" s="305" t="inlineStr">
        <is>
          <t>N/A</t>
        </is>
      </c>
      <c r="AI28" s="305" t="inlineStr">
        <is>
          <t>N/A</t>
        </is>
      </c>
      <c r="AJ28" s="305" t="inlineStr">
        <is>
          <t>1）申报项目须满足GB/T 50378《绿色建筑评价标准》规定的控制项基本要求；2）根据评分项得分总和确定绿色建筑等级：基本级、一星级、二星级、三星级；3）评价内容包括安全耐久、健康舒适、生活便利、资源节约和环境宜居五类性能指标；4）需提交绿色建筑标识申报书和相关证明材料，经专家评审或形式审查通过后授予标识；5）项目主体自愿申报，不设强制性合规义务和处罚。</t>
        </is>
      </c>
      <c r="AK28" s="305" t="inlineStr">
        <is>
          <t>N/A</t>
        </is>
      </c>
      <c r="AL28" s="305" t="inlineStr">
        <is>
          <t>N/A</t>
        </is>
      </c>
      <c r="AM28" s="305" t="inlineStr">
        <is>
          <t>获得绿色建筑标识的项目可获得社会认可和市场价值提升；国家和地方对高星级绿色建筑给予财政奖补（如二、三星级绿色建筑运行标识补贴）、税收优惠、容积率奖励等激励政策；绿色建筑纳入绿色金融支持范围，可获优惠贷款和绿色债券支持。</t>
        </is>
      </c>
      <c r="AN28" s="305" t="inlineStr">
        <is>
          <t>获得运行标识的建筑须持续符合绿色建筑运营要求；主管部门对标识项目进行抽查和监督管理，发现不符合要求的可要求整改或撤销标识；三星级绿色建筑标识的有效期为三年，期满后可申请续期。</t>
        </is>
      </c>
      <c r="AO28" s="305" t="inlineStr">
        <is>
          <t>N/A（自愿性建筑评价标识，不设违规制裁。发现申报材料弄虚作假或运营不再符合要求的，由主管部门撤销标识。）</t>
        </is>
      </c>
      <c r="AP28" s="305" t="inlineStr">
        <is>
          <t>N/A（本工具为自愿性建筑评价标识工具，碳排放覆盖量取决于建筑项目自愿申报并获得标识的绿色建筑总量，无直接可量化的固定覆盖量）</t>
        </is>
      </c>
      <c r="AQ28" s="305" t="inlineStr">
        <is>
          <t>N/A（本工具为自愿性工具，碳排放覆盖占比取决于自愿采纳情况）</t>
        </is>
      </c>
      <c r="AR28" s="305" t="inlineStr">
        <is>
          <t>F41; F42; F43</t>
        </is>
      </c>
      <c r="AS28" s="305" t="inlineStr">
        <is>
          <t>CO2; CH4; N2O</t>
        </is>
      </c>
      <c r="AT28" s="305" t="inlineStr">
        <is>
          <t>正向</t>
        </is>
      </c>
      <c r="AU28" s="305" t="inlineStr">
        <is>
          <t>节能；资源节约；污染防治；生态保护</t>
        </is>
      </c>
      <c r="AV28" s="305" t="inlineStr">
        <is>
          <t>《住房和城乡建设部关于印发绿色建筑标识管理办法的通知》（建标规〔2021〕1号）</t>
        </is>
      </c>
      <c r="AW28" s="305" t="inlineStr">
        <is>
          <t>https://www.gov.cn/zhengce/zhengceku/2021-01/17/content_5580528.htm</t>
        </is>
      </c>
      <c r="AX28" s="305" t="inlineStr">
        <is>
          <t>N/A</t>
        </is>
      </c>
    </row>
    <row r="29">
      <c r="A29" s="305" t="inlineStr">
        <is>
          <t>CHNVIIVLBI03S000</t>
        </is>
      </c>
      <c r="B29" s="305" t="inlineStr">
        <is>
          <t>工具</t>
        </is>
      </c>
      <c r="C29" s="305" t="inlineStr">
        <is>
          <t>自愿性信息工具</t>
        </is>
      </c>
      <c r="D29" s="305" t="inlineStr">
        <is>
          <t>自愿性认证标识</t>
        </is>
      </c>
      <c r="E29" s="305" t="inlineStr">
        <is>
          <t>跨部门</t>
        </is>
      </c>
      <c r="F29" s="305" t="inlineStr">
        <is>
          <t>N/A</t>
        </is>
      </c>
      <c r="G29" s="305" t="inlineStr">
        <is>
          <t>水效领跑者制度</t>
        </is>
      </c>
      <c r="H29" s="305" t="inlineStr">
        <is>
          <t>Water Efficiency Top-Runner System</t>
        </is>
      </c>
      <c r="I29" s="305" t="inlineStr">
        <is>
          <t>N/A</t>
        </is>
      </c>
      <c r="J29" s="305" t="inlineStr">
        <is>
          <t>水效领跑者制度是由国家发展改革委、水利部、工业和信息化部、住房城乡建设部、原国家质检总局（现国家市场监督管理总局）和国家能源局联合建立的自愿性水效引领标杆机制，依据《水效领跑者引领行动实施方案》（发改环资〔2016〕876号）设立，在用水产品、重点用水企业、灌区和公共机构领域遴选水资源利用效率处于领先水平的领跑者，通过标杆引领和正向激励推动全社会节水降碳协同增效。遴选程序遵循「自愿申报、地方推荐、专家评审、社会公示」机制。实施范围涵盖四类领域：用水产品（坐便器、智能坐便器、洗碗机、淋浴器、净水机等，每两年遴选一次）；重点用水企业（涵盖火电、钢铁、纺织染整、造纸、石油炼制、化工等21个行业，每两年遴选一次）；灌区（灌溉面积1万亩以上的大中型灌区，每三年遴选一次）；公共机构（党政机关、学校、医院等，每三年遴选一次，根据国管局、国家发展改革委、水利部2020年联合印发的《公共机构水效领跑者引领行动实施方案》纳入）。获评称号有效期两年。节水带动取水、输水、加热和处理等环节的能耗下降，产生显著的节水降碳协同效益。参与为自愿性质，不设强制性合规义务和处罚。</t>
        </is>
      </c>
      <c r="K29" s="305" t="inlineStr">
        <is>
          <t>资源节约；减缓气候变化</t>
        </is>
      </c>
      <c r="L29" s="305" t="inlineStr">
        <is>
          <t>间接</t>
        </is>
      </c>
      <c r="M29" s="305" t="inlineStr">
        <is>
          <t>供给侧</t>
        </is>
      </c>
      <c r="N29" s="305" t="inlineStr">
        <is>
          <t>中国</t>
        </is>
      </c>
      <c r="O29" s="305" t="inlineStr">
        <is>
          <t>国家</t>
        </is>
      </c>
      <c r="P29" s="305" t="inlineStr">
        <is>
          <t>N/A</t>
        </is>
      </c>
      <c r="Q29" s="305" t="inlineStr">
        <is>
          <t>21/04/2016</t>
        </is>
      </c>
      <c r="R29" s="305" t="inlineStr">
        <is>
          <t>21/04/2016</t>
        </is>
      </c>
      <c r="S29" s="305" t="inlineStr">
        <is>
          <t>N/A</t>
        </is>
      </c>
      <c r="T29" s="305" t="inlineStr">
        <is>
          <t>N/A</t>
        </is>
      </c>
      <c r="U29" s="305" t="inlineStr">
        <is>
          <t>N/A</t>
        </is>
      </c>
      <c r="V29" s="305">
        <f>IF(R29="","生效",IF(R29="N/A","生效",IF(TODAY()&lt;DATE(VALUE(RIGHT(R29,4)),VALUE(MID(R29,4,2)),VALUE(LEFT(R29,2))),"计划实施",IF(S29="","生效",IF(S29="N/A","生效",IF(TODAY()&lt;DATE(VALUE(RIGHT(S29,4)),VALUE(MID(S29,4,2)),VALUE(LEFT(S29,2))),"生效","已终止"))))))</f>
        <v/>
      </c>
      <c r="W29" s="305" t="inlineStr">
        <is>
          <t>国家发展和改革委员会（资源节约和环境保护司，牵头）；水利部（全国节约用水办公室）；工业和信息化部（节能与综合利用司）；住房和城乡建设部；国家市场监督管理总局；国家能源局；国家机关事务管理局（公共机构领域）</t>
        </is>
      </c>
      <c r="X29" s="305" t="inlineStr">
        <is>
          <t>用水产品（坐便器、智能坐便器、洗碗机、淋浴器、净水机等）；重点用水企业（火电、钢铁、纺织染整、造纸、石油炼制、化工等21个行业）；灌区（灌溉面积1万亩以上的大中型灌区）；公共机构（党政机关、学校、医院等）</t>
        </is>
      </c>
      <c r="Y29" s="305" t="inlineStr">
        <is>
          <t>既有</t>
        </is>
      </c>
      <c r="Z29" s="305" t="inlineStr">
        <is>
          <t>本工具界定和覆盖的对象为四类水效领跑者遴选领域：用水产品——经水效检测符合国家水效标准且水效指标处于同类产品领先水平的终端用水产品；重点用水企业——在21个高耗水行业中通过节水技术改造和循环利用使单位产品取水量处于行业领先水平的工业企业；灌区——灌溉面积1万亩以上且灌溉水有效利用系数处于同类领先水平的大中型灌区；公共机构——在党政机关、学校和医院等公共机构领域中节水管理规范、节水技术和器具普及率高、水资源利用效率处于领先水平的单位。获评称号有效期两年。</t>
        </is>
      </c>
      <c r="AA29" s="305" t="inlineStr">
        <is>
          <t>N/A</t>
        </is>
      </c>
      <c r="AB29" s="305" t="inlineStr">
        <is>
          <t>N/A</t>
        </is>
      </c>
      <c r="AC29" s="305" t="inlineStr">
        <is>
          <t>企业；灌区管理单位；公共机构</t>
        </is>
      </c>
      <c r="AD29" s="305" t="inlineStr">
        <is>
          <t>四类主体可自愿申报水效领跑者：用水产品生产企业自愿提交产品水效检测报告和申报材料；重点用水企业自愿提交企业水效评估报告；灌区管理单位自愿提交灌区水资源利用效率数据；公共机构自愿提交节水管理绩效报告。参与为自愿性质，不设强制性合规义务和处罚。</t>
        </is>
      </c>
      <c r="AE29" s="305" t="inlineStr">
        <is>
          <t>注册、许可及行政管理</t>
        </is>
      </c>
      <c r="AF29" s="305" t="inlineStr">
        <is>
          <t>本工具规范和引导的活动为水效领跑者的自愿申报、遴选认定与标杆示范全过程：申报主体自主选择申报领域并提交申报材料至地方主管部门；地方主管部门初审推荐；国家主管部门组织专家评审并按程序公示后发布水效领跑者名单；获评单位在称号有效期内履行示范推广义务并接受动态跟踪管理。参与为自愿性质。</t>
        </is>
      </c>
      <c r="AG29" s="305" t="inlineStr">
        <is>
          <t>N/A</t>
        </is>
      </c>
      <c r="AH29" s="305" t="inlineStr">
        <is>
          <t>N/A</t>
        </is>
      </c>
      <c r="AI29" s="305" t="inlineStr">
        <is>
          <t>N/A</t>
        </is>
      </c>
      <c r="AJ29" s="305" t="inlineStr">
        <is>
          <t>1）用水产品须通过国家水效检测，水效指标达到同类产品领先水平，依据相关产品水效强制标准；2）重点用水企业须符合行业水效领跑者指标要求，单位产品取水量和重复利用率等指标处于行业领先水平，近三年无重大安全和环保事故；3）灌区须灌溉面积1万亩以上且灌溉水有效利用系数处于同类领先水平；4）公共机构须节水管理制度健全、节水器具普及率高、水资源利用效率处于同类领先水平；5）申报遵循「自愿申报、地方推荐、专家评审、社会公示」遴选程序；6）获评称号有效期两年，期间须接受动态跟踪管理；7）参与为自愿性质，不设强制性合规义务和处罚。</t>
        </is>
      </c>
      <c r="AK29" s="305" t="inlineStr">
        <is>
          <t>N/A</t>
        </is>
      </c>
      <c r="AL29" s="305" t="inlineStr">
        <is>
          <t>N/A</t>
        </is>
      </c>
      <c r="AM29" s="305" t="inlineStr">
        <is>
          <t>获评水效领跑者的产品、企业、灌区和公共机构获得国家水效领跑者称号，提升市场声誉和社会形象；领跑者名单通过官方渠道向社会公告并进行宣传推广，发挥标杆引领和示范带动效应；部分地方对水效领跑者企业给予节水改造资金补助和税收优惠等政策支持；获评称号可作为企业绿色工厂、绿色供应链等绿色制造体系认定的参考依据。</t>
        </is>
      </c>
      <c r="AN29" s="305" t="inlineStr">
        <is>
          <t>获评水效领跑者的单位在称号有效期内须接受动态跟踪管理，确保持续符合水效领跑者要求；各省（区、市）发展改革委、水利、工信、住建等主管部门对本地区水效领跑者进行日常监督管理和定期复核；国家主管部门对各地进展情况进行统筹跟踪和效果评估。</t>
        </is>
      </c>
      <c r="AO29" s="305" t="inlineStr">
        <is>
          <t>N/A（自愿性遴选制度，不设违规制裁。对不再符合水效领跑者条件的获评单位，撤销其称号并公告。对弄虚作假的申报主体取消申报资格并在一定期限内禁止再次申报。）</t>
        </is>
      </c>
      <c r="AP29" s="305" t="inlineStr">
        <is>
          <t>N/A（本工具为自愿性标杆引领机制，碳排放覆盖量取决于获评单位的节水规模和节水降碳协同效果，无直接可量化的固定覆盖量）</t>
        </is>
      </c>
      <c r="AQ29" s="305" t="inlineStr">
        <is>
          <t>N/A（本工具为自愿性工具，碳排放覆盖占比取决于自愿参与情况）</t>
        </is>
      </c>
      <c r="AR29" s="305" t="inlineStr">
        <is>
          <t>A01; C13; C17; C19; C20; C23; C24; C27; D35; O84; P85; Q86</t>
        </is>
      </c>
      <c r="AS29" s="305" t="inlineStr">
        <is>
          <t>CO2</t>
        </is>
      </c>
      <c r="AT29" s="305" t="inlineStr">
        <is>
          <t>正向</t>
        </is>
      </c>
      <c r="AU29" s="305" t="inlineStr">
        <is>
          <t>资源节约；节能；污染防治</t>
        </is>
      </c>
      <c r="AV29" s="305" t="inlineStr">
        <is>
          <t>国家发展改革委 水利部 工业和信息化部 住房城乡建设部 国家质检总局 国家能源局关于印发《水效领跑者引领行动实施方案》的通知（发改环资〔2016〕876号）</t>
        </is>
      </c>
      <c r="AW29" s="305" t="inlineStr">
        <is>
          <t>https://zfxxgk.ndrc.gov.cn/web/iteminfo.jsp?id=2443</t>
        </is>
      </c>
      <c r="AX29" s="305" t="inlineStr">
        <is>
          <t>N/A</t>
        </is>
      </c>
    </row>
    <row r="30">
      <c r="A30" s="305" t="inlineStr">
        <is>
          <t>CHNVIIVLBI04S000</t>
        </is>
      </c>
      <c r="B30" s="305" t="inlineStr">
        <is>
          <t>工具</t>
        </is>
      </c>
      <c r="C30" s="305" t="inlineStr">
        <is>
          <t>自愿性信息工具</t>
        </is>
      </c>
      <c r="D30" s="305" t="inlineStr">
        <is>
          <t>自愿性认证标识</t>
        </is>
      </c>
      <c r="E30" s="305" t="inlineStr">
        <is>
          <t>跨部门；工业</t>
        </is>
      </c>
      <c r="F30" s="305" t="inlineStr">
        <is>
          <t>N/A</t>
        </is>
      </c>
      <c r="G30" s="305" t="inlineStr">
        <is>
          <t>能效、碳效领跑者制度</t>
        </is>
      </c>
      <c r="H30" s="305" t="inlineStr">
        <is>
          <t>Energy Efficiency and Carbon Efficiency Top-Runner Programme</t>
        </is>
      </c>
      <c r="I30" s="305" t="inlineStr">
        <is>
          <t>N/A</t>
        </is>
      </c>
      <c r="J30" s="305" t="inlineStr">
        <is>
          <t>能效领跑者制度是由国家发展改革委牵头建立并实施的自愿性制度，通过定期评选并公布高耗能行业企业和公共机构中能效水平最高的领跑者，以其能效水平作为行业基准和赶超目标，引导用能主体开展能效对标达标和能效竞争，推动整体能效水平持续提升。制度根据《能效领跑者制度实施方案》（发改环资〔2014〕3001号）建立，原覆盖产品、企业和公共机构三类对象。2022年国务院办公厅印发《关于深化电子电器行业管理制度改革的意见》（国办发〔2022〕31号），取消能效领跑者产品遴选制度，现聚焦企业和公共机构两类对象：（1）高耗能行业能效领跑者——单位产品能耗达到行业先进值的企业，覆盖钢铁、有色、建材、石化、化工、纺织、造纸等30余个细分行业；（2）公共机构能效领跑者——能源资源利用效率达到先进水平的国家机关、学校、医院等公共机构。各类领跑者名单经企业或公共机构自愿申报、地方推荐、专家评审和公示后由政府主管部门发布。2026年7月30日，工业和信息化部办公厅、国家发展改革委办公厅、市场监管总局办公厅印发《关于组织开展2026年度重点行业能效、碳效领跑者企业推荐工作的通知》（工信厅联节函〔2026〕372号），将重点行业能效领跑者推荐范围扩展至43个细分行业，并首次设立重点行业碳效领跑者（电解铝、水泥熟料、合成氨、乙烯、甲醇5个细分行业，依据产品碳足迹核算规则国家标准或团体标准对标，详见子方案S001），新增绿色电力消费比例要求（不低于本地区2025年可再生能源电力总量消纳责任权重、重点用能行业绿色电力消费比例）；申报门槛为年能源消费量超过1万吨标准煤或年二氧化碳排放量超过2.6万吨二氧化碳当量；原则上每个行业能效、碳效领跑者企业数量不超过5家。参与为自愿性质，不设强制性合规义务和处罚。</t>
        </is>
      </c>
      <c r="K30" s="305" t="inlineStr">
        <is>
          <t>能源效率</t>
        </is>
      </c>
      <c r="L30" s="305" t="inlineStr">
        <is>
          <t>间接</t>
        </is>
      </c>
      <c r="M30" s="305" t="inlineStr">
        <is>
          <t>供给侧</t>
        </is>
      </c>
      <c r="N30" s="305" t="inlineStr">
        <is>
          <t>中国</t>
        </is>
      </c>
      <c r="O30" s="305" t="inlineStr">
        <is>
          <t>国家</t>
        </is>
      </c>
      <c r="P30" s="305" t="inlineStr">
        <is>
          <t>N/A</t>
        </is>
      </c>
      <c r="Q30" s="305" t="inlineStr">
        <is>
          <t>31/12/2014</t>
        </is>
      </c>
      <c r="R30" s="305" t="inlineStr">
        <is>
          <t>01/01/2015</t>
        </is>
      </c>
      <c r="S30" s="305" t="inlineStr">
        <is>
          <t>N/A</t>
        </is>
      </c>
      <c r="T30" s="305" t="inlineStr">
        <is>
          <t>30/07/2026</t>
        </is>
      </c>
      <c r="U30" s="305" t="inlineStr">
        <is>
          <t>2014年12月31日国家发展改革委等印发《能效领跑者制度实施方案》（发改环资〔2014〕3001号），建立覆盖终端用能产品、高耗能行业企业和公共机构三类对象的能效领跑者制度。制度实施以来，累计发布多批重点行业能效领跑者企业和公共机构能效领跑者名单。2022年9月23日国务院办公厅印发《关于深化电子电器行业管理制度改革的意见》（国办发〔2022〕31号），取消能效'领跑者'产品遴选制度（终端用能产品部分），企业和公共机构能效领跑者遴选继续实施。2023-2024年度继续开展重点行业能效领跑者企业遴选（工信部联节〔2023〕278号，覆盖37个细分行业）和公共机构能效领跑者遴选（国管节能〔2023〕282号）。2026年7月30日，工业和信息化部办公厅、国家发展改革委办公厅、市场监管总局办公厅印发《关于组织开展2026年度重点行业能效、碳效领跑者企业推荐工作的通知》（工信厅联节函〔2026〕372号），将重点行业能效领跑者企业推荐范围扩展至43个细分行业，首次设立碳效领跑者（电解铝、水泥熟料、合成氨、乙烯、甲醇5个细分行业），并新增绿色电力消费比例要求。</t>
        </is>
      </c>
      <c r="V30" s="305">
        <f>IF(R30="","生效",IF(R30="N/A","生效",IF(TODAY()&lt;DATE(VALUE(RIGHT(R30,4)),VALUE(MID(R30,4,2)),VALUE(LEFT(R30,2))),"计划实施",IF(S30="","生效",IF(S30="N/A","生效",IF(TODAY()&lt;DATE(VALUE(RIGHT(S30,4)),VALUE(MID(S30,4,2)),VALUE(LEFT(S30,2))),"生效","已终止"))))))</f>
        <v/>
      </c>
      <c r="W30" s="305" t="inlineStr">
        <is>
          <t>国家发展和改革委员会（资源节约和环境保护司）；工业和信息化部（节能与综合利用司）；国家市场监督管理总局（产品质量安全监督管理司）</t>
        </is>
      </c>
      <c r="X30" s="305" t="inlineStr">
        <is>
          <t>高耗能企业/公共机构（能效领跑者认定对象）</t>
        </is>
      </c>
      <c r="Y30" s="305" t="inlineStr">
        <is>
          <t>新建；既有</t>
        </is>
      </c>
      <c r="Z30" s="305" t="inlineStr">
        <is>
          <t>本工具界定和覆盖的对象包括两类：（1）高耗能行业企业，包括钢铁、水泥、电解铝、平板玻璃、炼油、乙烯、合成氨等行业，以单位产品综合能耗为评选依据（2026年度扩展至43个细分行业）；（2）公共机构（国家机关、学校、医院等），以单位建筑面积能耗和人均能耗等指标为评选依据。2026年度起新增碳效领跑者（电解铝、水泥熟料、合成氨、乙烯、甲醇5个细分行业，以产品碳足迹为对标指标，详见子方案S001）。各类领跑者定期评选发布。原终端用能产品能效领跑者遴选已于2022年取消（国办发〔2022〕31号）。</t>
        </is>
      </c>
      <c r="AA30" s="305" t="inlineStr">
        <is>
          <t>N/A</t>
        </is>
      </c>
      <c r="AB30" s="305" t="inlineStr">
        <is>
          <t>N/A</t>
        </is>
      </c>
      <c r="AC30" s="305" t="inlineStr">
        <is>
          <t>企业</t>
        </is>
      </c>
      <c r="AD30" s="305" t="inlineStr">
        <is>
          <t>高耗能行业企业和公共机构。企业可自愿申报能效领跑者，提交单位产品能耗数据，经初审、专家评审和公示后入选。公共机构可自愿申报公共机构能效领跑者。参与为自愿性质，无强制性合规义务。原终端用能产品能效领跑者已于2022年取消。</t>
        </is>
      </c>
      <c r="AE30" s="305" t="inlineStr">
        <is>
          <t>注册、许可及行政管理</t>
        </is>
      </c>
      <c r="AF30" s="305" t="inlineStr">
        <is>
          <t>本工具规范和引导的活动为高耗能行业企业和公共机构能效领跑者的自愿申报、评选与发布过程。企业或公共机构自愿提交申报材料（单位产品能耗数据或单位面积能耗等指标），经地方推荐、专家评审和公示后，由政府主管部门发布领跑者名单。领跑者名单有效期约两年，到期后重新评选。原终端用能产品能效领跑者已于2022年取消（国办发〔2022〕31号）。参与为自愿性质。</t>
        </is>
      </c>
      <c r="AG30" s="305" t="inlineStr">
        <is>
          <t>N/A</t>
        </is>
      </c>
      <c r="AH30" s="305" t="inlineStr">
        <is>
          <t>N/A</t>
        </is>
      </c>
      <c r="AI30" s="305" t="inlineStr">
        <is>
          <t>N/A</t>
        </is>
      </c>
      <c r="AJ30" s="305" t="inlineStr">
        <is>
          <t>1）高耗能行业企业单位产品能耗须达到行业先进值；2）公共机构须达到相应类别公共机构能源资源消耗先进水平；3）经企业/公共机构自愿申报、地方推荐、专家评审、公示后发布；4）领跑者名单有效期约两年，到期后重新评选；5）原终端用能产品能效领跑者遴选已于2022年取消（国办发〔2022〕31号）；6）参与为自愿性质。</t>
        </is>
      </c>
      <c r="AK30" s="305" t="inlineStr">
        <is>
          <t>N/A</t>
        </is>
      </c>
      <c r="AL30" s="305" t="inlineStr">
        <is>
          <t>N/A</t>
        </is>
      </c>
      <c r="AM30" s="305" t="inlineStr">
        <is>
          <t>入选能效领跑者的企业和公共机构可获得国家和地方媒体宣传推广，提升品牌形象和行业影响力；优先推荐纳入相关示范名单；部分地方对能效领跑者企业和公共机构给予表彰和资金奖励；公共机构能效领跑者纳入节约型机关创建等评价体系。</t>
        </is>
      </c>
      <c r="AN30" s="305" t="inlineStr">
        <is>
          <t>对入选的能效领跑者产品和企业在有效期内实行动态管理；如产品能效或企业单位产品能耗不再符合领跑者要求，取消其领跑者资格。由主管部门组织第三方机构进行监督检查。</t>
        </is>
      </c>
      <c r="AO30" s="305" t="inlineStr">
        <is>
          <t>N/A（自愿制度，不设违规制裁。对不再符合领跑者条件或存在弄虚作假的，取消其领跑者资格并向社会公告。）</t>
        </is>
      </c>
      <c r="AP30" s="305" t="inlineStr">
        <is>
          <t>N/A（本工具为自愿性对标制度，碳排放覆盖量取决于企业自愿参与和能效提升的规模和程度，无直接可量化的固定覆盖量）</t>
        </is>
      </c>
      <c r="AQ30" s="305" t="inlineStr">
        <is>
          <t>N/A（本工具为自愿性工具，碳排放覆盖占比取决于自愿采纳情况）</t>
        </is>
      </c>
      <c r="AR30" s="305" t="inlineStr">
        <is>
          <t>C19; C20; C23; C24; D35; O84; P85; Q86</t>
        </is>
      </c>
      <c r="AS30" s="305" t="inlineStr">
        <is>
          <t>CO2; CH4; N2O</t>
        </is>
      </c>
      <c r="AT30" s="305" t="inlineStr">
        <is>
          <t>正向</t>
        </is>
      </c>
      <c r="AU30" s="305" t="inlineStr">
        <is>
          <t>节能；技术创新；产业发展；污染防治</t>
        </is>
      </c>
      <c r="AV30" s="305" t="inlineStr">
        <is>
          <t>关于印发《能效领跑者制度实施方案》的通知（发改环资〔2014〕3001号）；关于组织开展2026年度重点行业能效、碳效领跑者企业推荐工作的通知（工信厅联节函〔2026〕372号）</t>
        </is>
      </c>
      <c r="AW30" s="305" t="inlineStr">
        <is>
          <t>https://www.ndrc.gov.cn/xxgk/zcfb/tz/201501/t20150108_963728.html</t>
        </is>
      </c>
      <c r="AX30" s="305" t="inlineStr">
        <is>
          <t>https://wap.miit.gov.cn/zwgk/zcwj/wjfb/tz/art/2026/art_277a824ef0ae478faf7dc2d4f14b5db6.html</t>
        </is>
      </c>
    </row>
    <row r="31">
      <c r="A31" s="305" t="inlineStr">
        <is>
          <t>CHNVIIVLBI05S000</t>
        </is>
      </c>
      <c r="B31" s="305" t="inlineStr">
        <is>
          <t>工具</t>
        </is>
      </c>
      <c r="C31" s="305" t="inlineStr">
        <is>
          <t>自愿性信息工具</t>
        </is>
      </c>
      <c r="D31" s="305" t="inlineStr">
        <is>
          <t>自愿性认证标识</t>
        </is>
      </c>
      <c r="E31" s="305" t="inlineStr">
        <is>
          <t>跨部门</t>
        </is>
      </c>
      <c r="F31" s="305" t="inlineStr">
        <is>
          <t>N/A</t>
        </is>
      </c>
      <c r="G31" s="305" t="inlineStr">
        <is>
          <t>绿色产品标识</t>
        </is>
      </c>
      <c r="H31" s="305" t="inlineStr">
        <is>
          <t>Green Product Label</t>
        </is>
      </c>
      <c r="I31" s="305" t="inlineStr">
        <is>
          <t>N/A</t>
        </is>
      </c>
      <c r="J31" s="305" t="inlineStr">
        <is>
          <t>绿色产品认证是由国务院统一部署、国家市场监管总局会同相关部门建立并实施的统一绿色产品认证与标识体系，依据全生命周期评价理念，对产品在资源属性、能源属性、环境属性和品质属性四个维度进行综合评价和认证，授予统一的国家绿色产品标识。制度始于2016年国务院办公厅印发《关于建立统一的绿色产品标准、认证、标识体系的意见》（国办发〔2016〕86号），将此前分散在不同部门的各类环保、节能、节水、循环、低碳、再生和有机等产品认证整合为统一的国家绿色产品认证与标识体系。首批绿色产品认证目录涵盖人造板和木质地板、涂料、卫生陶瓷、建筑玻璃、太阳能热水系统、家具、防水与密封材料、陶瓷砖（板）、纺织产品、纸和纸制品、木塑制品、塑料制品、洗涤用品等类别。其中绿色建材产品认证作为子类别纳入统一框架。企业自愿申请认证，不设强制性合规义务和处罚。</t>
        </is>
      </c>
      <c r="K31" s="305" t="inlineStr">
        <is>
          <t>绿色消费；减缓气候变化；适应气候变化</t>
        </is>
      </c>
      <c r="L31" s="305" t="inlineStr">
        <is>
          <t>间接</t>
        </is>
      </c>
      <c r="M31" s="305" t="inlineStr">
        <is>
          <t>环境</t>
        </is>
      </c>
      <c r="N31" s="305" t="inlineStr">
        <is>
          <t>中国</t>
        </is>
      </c>
      <c r="O31" s="305" t="inlineStr">
        <is>
          <t>国家</t>
        </is>
      </c>
      <c r="P31" s="305" t="inlineStr">
        <is>
          <t>N/A</t>
        </is>
      </c>
      <c r="Q31" s="305" t="inlineStr">
        <is>
          <t>22/11/2016</t>
        </is>
      </c>
      <c r="R31" s="305" t="inlineStr">
        <is>
          <t>22/11/2016</t>
        </is>
      </c>
      <c r="S31" s="305" t="inlineStr">
        <is>
          <t>N/A</t>
        </is>
      </c>
      <c r="T31" s="305" t="inlineStr">
        <is>
          <t>01/03/2020</t>
        </is>
      </c>
      <c r="U31" s="305" t="inlineStr">
        <is>
          <t>2020年市场监管总局发布《绿色产品认证目录》整合后正式实施，进一步明确了认证产品范围和实施细则。</t>
        </is>
      </c>
      <c r="V31" s="305">
        <f>IF(R31="","生效",IF(R31="N/A","生效",IF(TODAY()&lt;DATE(VALUE(RIGHT(R31,4)),VALUE(MID(R31,4,2)),VALUE(LEFT(R31,2))),"计划实施",IF(S31="","生效",IF(S31="N/A","生效",IF(TODAY()&lt;DATE(VALUE(RIGHT(S31,4)),VALUE(MID(S31,4,2)),VALUE(LEFT(S31,2))),"生效","已终止"))))))</f>
        <v/>
      </c>
      <c r="W31" s="305" t="inlineStr">
        <is>
          <t>国家市场监督管理总局（认证监督管理司）；国家认证认可监督管理委员会；国家发展和改革委员会；工业和信息化部；住房和城乡建设部等相关部门</t>
        </is>
      </c>
      <c r="X31" s="305" t="inlineStr">
        <is>
          <t>产品（绿色产品认证对象）</t>
        </is>
      </c>
      <c r="Y31" s="305" t="inlineStr">
        <is>
          <t>新建；既有</t>
        </is>
      </c>
      <c r="Z31" s="305" t="inlineStr">
        <is>
          <t>本工具界定和覆盖的对象为纳入绿色产品认证目录的各类产品，包括但不限于建材（人造板、涂料、卫生陶瓷、建筑玻璃、陶瓷砖、防水与密封材料等）、家具、纺织品、纸制品、塑料制品、洗涤用品等类别。认证依据对应产品类别的绿色产品评价标准，从资源属性、能源属性、环境属性和品质属性四个维度对产品全生命周期进行综合评价。</t>
        </is>
      </c>
      <c r="AA31" s="305" t="inlineStr">
        <is>
          <t>N/A</t>
        </is>
      </c>
      <c r="AB31" s="305" t="inlineStr">
        <is>
          <t>N/A</t>
        </is>
      </c>
      <c r="AC31" s="305" t="inlineStr">
        <is>
          <t>企业</t>
        </is>
      </c>
      <c r="AD31" s="305" t="inlineStr">
        <is>
          <t>绿色产品认证目录涵盖各类产品的生产企业和销售企业。企业可自愿向经国家认可的认证机构申请绿色产品认证，经产品检测和工厂审查符合绿色产品评价标准后获得认证证书和标识使用权。参与为自愿性质。</t>
        </is>
      </c>
      <c r="AE31" s="305" t="inlineStr">
        <is>
          <t>注册、许可及行政管理</t>
        </is>
      </c>
      <c r="AF31" s="305" t="inlineStr">
        <is>
          <t>本工具规范和引导的活动为产品的自愿性绿色产品认证与标识过程。企业自愿向经国家认可的认证机构提交绿色产品认证申请，产品须通过全生命周期评价，在资源属性、能源属性、环境属性和品质属性四个维度符合绿色产品评价标准，经产品检测和工厂审查通过后颁发绿色产品认证证书并授权使用统一的国家绿色产品标识。获证后须接受认证机构的年度监督检查。参与为自愿性质。</t>
        </is>
      </c>
      <c r="AG31" s="305" t="inlineStr">
        <is>
          <t>N/A</t>
        </is>
      </c>
      <c r="AH31" s="305" t="inlineStr">
        <is>
          <t>N/A</t>
        </is>
      </c>
      <c r="AI31" s="305" t="inlineStr">
        <is>
          <t>N/A</t>
        </is>
      </c>
      <c r="AJ31" s="305" t="inlineStr">
        <is>
          <t>1）产品须属于绿色产品认证目录范围；2）产品须通过全生命周期评价，在资源属性、能源属性、环境属性和品质属性四个维度符合对应绿色产品评价标准的要求；3）企业须通过产品检测和工厂质量保证能力审查；4）获证后须接受认证机构的年度监督检查；5）获证产品可在产品和包装上使用统一的国家绿色产品标识；6）企业自愿申请认证，不设强制性合规义务和处罚。</t>
        </is>
      </c>
      <c r="AK31" s="305" t="inlineStr">
        <is>
          <t>N/A</t>
        </is>
      </c>
      <c r="AL31" s="305" t="inlineStr">
        <is>
          <t>N/A</t>
        </is>
      </c>
      <c r="AM31" s="305" t="inlineStr">
        <is>
          <t>获得绿色产品认证的企业可在产品上使用统一的国家绿色产品标识，提升产品市场竞争力和消费者认可度；绿色产品优先纳入政府绿色采购目录和绿色建材政府采购工程；绿色产品认证与绿色金融政策衔接，获证企业和产品可获绿色信贷和绿色债券支持；绿色产品认定与高新技术企业认定、绿色工厂评价等政策协同联动。</t>
        </is>
      </c>
      <c r="AN31" s="305" t="inlineStr">
        <is>
          <t>获证企业须接受认证机构的年度监督检查和产品抽样检测，确保持续符合绿色产品评价标准；认证机构对不符合要求的产品可暂停或撤销认证证书；市场监管部门和相关行业主管部门对认证活动实施监督。</t>
        </is>
      </c>
      <c r="AO31" s="305" t="inlineStr">
        <is>
          <t>N/A（自愿性认证标识，不设违规制裁。对未通过监督检查或不持续符合绿色产品认证要求的产品和企业，认证机构可暂停或撤销其认证证书和标识使用权；存在弄虚作假的依法追究责任。）</t>
        </is>
      </c>
      <c r="AP31" s="305" t="inlineStr">
        <is>
          <t>N/A（本工具为自愿性认证标识工具，碳排放覆盖量取决于企业自愿申请认证的产品类别和数量，无直接可量化的固定覆盖量）</t>
        </is>
      </c>
      <c r="AQ31" s="305" t="inlineStr">
        <is>
          <t>N/A（本工具为自愿性工具，碳排放覆盖占比取决于自愿采纳情况）</t>
        </is>
      </c>
      <c r="AR31" s="305" t="inlineStr">
        <is>
          <t>C10; C11; C12; C13; C14; C15; C16; C17; C18; C19; C20; C21; C22; C23; C24; C25; C26; C27; C28; C29; C30; C31; C32; C33</t>
        </is>
      </c>
      <c r="AS31" s="305" t="inlineStr">
        <is>
          <t>CO2; CH4; N2O</t>
        </is>
      </c>
      <c r="AT31" s="305" t="inlineStr">
        <is>
          <t>正向</t>
        </is>
      </c>
      <c r="AU31" s="305" t="inlineStr">
        <is>
          <t>产业发展；污染防治；资源节约；循环经济；公众健康</t>
        </is>
      </c>
      <c r="AV31" s="305" t="inlineStr">
        <is>
          <t>国务院办公厅关于建立统一的绿色产品标准、认证、标识体系的意见（国办发〔2016〕86号）</t>
        </is>
      </c>
      <c r="AW31" s="305" t="inlineStr">
        <is>
          <t>https://www.gov.cn/zhengce/content/2016-12/07/content_5144554.htm</t>
        </is>
      </c>
      <c r="AX31" s="305" t="inlineStr">
        <is>
          <t>N/A</t>
        </is>
      </c>
    </row>
    <row r="32">
      <c r="A32" s="305" t="inlineStr">
        <is>
          <t>CHNVIIVLBI06S000</t>
        </is>
      </c>
      <c r="B32" s="305" t="inlineStr">
        <is>
          <t>工具</t>
        </is>
      </c>
      <c r="C32" s="305" t="inlineStr">
        <is>
          <t>自愿性信息工具</t>
        </is>
      </c>
      <c r="D32" s="305" t="inlineStr">
        <is>
          <t>自愿性认证标识</t>
        </is>
      </c>
      <c r="E32" s="305" t="inlineStr">
        <is>
          <t>建筑</t>
        </is>
      </c>
      <c r="F32" s="305" t="inlineStr">
        <is>
          <t>N/A</t>
        </is>
      </c>
      <c r="G32" s="305" t="inlineStr">
        <is>
          <t>近零能耗建筑标识</t>
        </is>
      </c>
      <c r="H32" s="305" t="inlineStr">
        <is>
          <t>Nearly Zero Energy Building Label</t>
        </is>
      </c>
      <c r="I32" s="305" t="inlineStr">
        <is>
          <t>N/A</t>
        </is>
      </c>
      <c r="J32" s="305" t="inlineStr">
        <is>
          <t>近零能耗建筑标识是对符合近零能耗建筑技术标准的建筑项目进行测评和标识的自愿性评价制度，依据国家标准GB/T 51350-2019《近零能耗建筑技术标准》对建筑的室内环境参数和能效指标进行综合测评，对达标的超低能耗建筑、近零能耗建筑和零能耗建筑授予相应的标识。标识分为三个等级：超低能耗建筑（节能率达到82%-85%以上）、近零能耗建筑（节能率达到86%-90%以上）和零能耗建筑（可再生能源年产能大于等于建筑自身年终端能源消耗）。测评指标包括建筑能效指标（建筑本体节能率、建筑综合节能率、可再生能源利用率）和室内环境参数（温度、湿度、新风量、噪声等），需通过建筑能耗模拟计算和现场测试进行验证。制度由住房城乡建设主管部门和建筑节能协会推动建立，2019年国家标准GB/T 51350-2019实施后正式运行。项目主体自愿申报，不设强制性合规义务和处罚。</t>
        </is>
      </c>
      <c r="K32" s="305" t="inlineStr">
        <is>
          <t>节能；减缓气候变化</t>
        </is>
      </c>
      <c r="L32" s="305" t="inlineStr">
        <is>
          <t>直接</t>
        </is>
      </c>
      <c r="M32" s="305" t="inlineStr">
        <is>
          <t>环境</t>
        </is>
      </c>
      <c r="N32" s="305" t="inlineStr">
        <is>
          <t>中国</t>
        </is>
      </c>
      <c r="O32" s="305" t="inlineStr">
        <is>
          <t>国家</t>
        </is>
      </c>
      <c r="P32" s="305" t="inlineStr">
        <is>
          <t>N/A</t>
        </is>
      </c>
      <c r="Q32" s="305" t="inlineStr">
        <is>
          <t>01/01/2019</t>
        </is>
      </c>
      <c r="R32" s="305" t="inlineStr">
        <is>
          <t>01/09/2019</t>
        </is>
      </c>
      <c r="S32" s="305" t="inlineStr">
        <is>
          <t>N/A</t>
        </is>
      </c>
      <c r="T32" s="305" t="inlineStr">
        <is>
          <t>N/A</t>
        </is>
      </c>
      <c r="U32" s="305" t="inlineStr">
        <is>
          <t>N/A</t>
        </is>
      </c>
      <c r="V32" s="305">
        <f>IF(R32="","生效",IF(R32="N/A","生效",IF(TODAY()&lt;DATE(VALUE(RIGHT(R32,4)),VALUE(MID(R32,4,2)),VALUE(LEFT(R32,2))),"计划实施",IF(S32="","生效",IF(S32="N/A","生效",IF(TODAY()&lt;DATE(VALUE(RIGHT(S32,4)),VALUE(MID(S32,4,2)),VALUE(LEFT(S32,2))),"生效","已终止"))))))</f>
        <v/>
      </c>
      <c r="W32" s="305" t="inlineStr">
        <is>
          <t>住房和城乡建设部（标准定额司）；中国建筑节能协会等经授权的测评机构</t>
        </is>
      </c>
      <c r="X32" s="305" t="inlineStr">
        <is>
          <t>建筑（近零能耗建筑评价对象）</t>
        </is>
      </c>
      <c r="Y32" s="305" t="inlineStr">
        <is>
          <t>新建；既有</t>
        </is>
      </c>
      <c r="Z32" s="305" t="inlineStr">
        <is>
          <t>本工具界定和覆盖的对象为各类新建、改建和扩建的民用建筑，包括居住建筑和公共建筑。评价依据GB/T 51350-2019《近零能耗建筑技术标准》，根据建筑本体节能率、建筑综合节能率和可再生能源利用率等指标，对建筑进行超低能耗、近零能耗或零能耗等级判定。评价适用于设计阶段和运行阶段。</t>
        </is>
      </c>
      <c r="AA32" s="305" t="inlineStr">
        <is>
          <t>N/A</t>
        </is>
      </c>
      <c r="AB32" s="305" t="inlineStr">
        <is>
          <t>N/A</t>
        </is>
      </c>
      <c r="AC32" s="305" t="inlineStr">
        <is>
          <t>企业</t>
        </is>
      </c>
      <c r="AD32" s="305" t="inlineStr">
        <is>
          <t>各类民用建筑项目的开发建设单位、设计单位和运营管理单位。项目单位可自愿向经授权的测评机构申报近零能耗建筑测评和标识，经建筑能耗模拟分析、现场测试和专家评审通过后获得相应等级的标识。参与为自愿性质。</t>
        </is>
      </c>
      <c r="AE32" s="305" t="inlineStr">
        <is>
          <t>注册、许可及行政管理</t>
        </is>
      </c>
      <c r="AF32" s="305" t="inlineStr">
        <is>
          <t>本工具规范和引导的活动为建筑项目的自愿性近零能耗建筑测评与标识认定过程。项目单位自愿向经授权的测评机构申报近零能耗建筑测评，提交建筑能耗模拟计算报告和现场测试数据，经专家评审，根据GB/T 51350-2019《近零能耗建筑技术标准》的能效指标评定为超低能耗、近零能耗或零能耗建筑并授予相应标识。评价适用于设计阶段和运行阶段。参与为自愿性质。</t>
        </is>
      </c>
      <c r="AG32" s="305" t="inlineStr">
        <is>
          <t>N/A</t>
        </is>
      </c>
      <c r="AH32" s="305" t="inlineStr">
        <is>
          <t>N/A</t>
        </is>
      </c>
      <c r="AI32" s="305" t="inlineStr">
        <is>
          <t>N/A</t>
        </is>
      </c>
      <c r="AJ32" s="305" t="inlineStr">
        <is>
          <t>1）建筑须满足GB/T 51350-2019《近零能耗建筑技术标准》的室内环境参数和能效指标要求；2）超低能耗建筑：建筑综合节能率达到82%-85%以上；3）近零能耗建筑：建筑综合节能率达到86%-90%以上；4）零能耗建筑：可再生能源年产能大于等于建筑自身年终端能源消耗；5）需通过建筑能耗模拟计算和现场测试验证；6）项目主体自愿申报，不设强制性合规义务和处罚。</t>
        </is>
      </c>
      <c r="AK32" s="305" t="inlineStr">
        <is>
          <t>N/A</t>
        </is>
      </c>
      <c r="AL32" s="305" t="inlineStr">
        <is>
          <t>N/A</t>
        </is>
      </c>
      <c r="AM32" s="305" t="inlineStr">
        <is>
          <t>获得近零能耗建筑标识的项目可获得社会认可和市场价值提升；国家和地方对超低能耗和近零能耗建筑给予财政奖补（如北京、河北、山东等地对超低能耗建筑给予每平方米数百元补贴）、容积率奖励；近零能耗建筑纳入绿色金融支持范围。</t>
        </is>
      </c>
      <c r="AN32" s="305" t="inlineStr">
        <is>
          <t>获得标识的建筑须持续符合近零能耗建筑运营要求；测评机构对标识项目进行定期跟踪评估，发现不再符合要求的可撤销标识。鼓励项目单位对建筑实际运行能耗进行持续监测和公开。</t>
        </is>
      </c>
      <c r="AO32" s="305" t="inlineStr">
        <is>
          <t>N/A（自愿性建筑评价标识，不设违规制裁。发现申报材料弄虚作假或运营不再符合要求的，由测评机构撤销标识。）</t>
        </is>
      </c>
      <c r="AP32" s="305" t="inlineStr">
        <is>
          <t>N/A（本工具为自愿性建筑评价标识工具，碳排放覆盖量取决于建筑项目自愿申报并获得标识的近零能耗建筑总量，无直接可量化的固定覆盖量）</t>
        </is>
      </c>
      <c r="AQ32" s="305" t="inlineStr">
        <is>
          <t>N/A（本工具为自愿性工具，碳排放覆盖占比取决于自愿采纳情况）</t>
        </is>
      </c>
      <c r="AR32" s="305" t="inlineStr">
        <is>
          <t>F41; F42; F43</t>
        </is>
      </c>
      <c r="AS32" s="305" t="inlineStr">
        <is>
          <t>CO2; CH4; N2O</t>
        </is>
      </c>
      <c r="AT32" s="305" t="inlineStr">
        <is>
          <t>正向</t>
        </is>
      </c>
      <c r="AU32" s="305" t="inlineStr">
        <is>
          <t>节能；污染防治；技术创新</t>
        </is>
      </c>
      <c r="AV32" s="305" t="inlineStr">
        <is>
          <t>住房和城乡建设部关于发布国家标准《近零能耗建筑技术标准》的公告（住房和城乡建设部公告2019年第22号，GB/T 51350-2019）</t>
        </is>
      </c>
      <c r="AW32" s="305" t="inlineStr">
        <is>
          <t>https://www.mohurd.gov.cn/gongkai/zc/wjk/art/2019/art_17339_240712.html</t>
        </is>
      </c>
      <c r="AX32" s="305" t="inlineStr">
        <is>
          <t>N/A</t>
        </is>
      </c>
    </row>
    <row r="33">
      <c r="A33" s="305" t="inlineStr">
        <is>
          <t>CHNVIIVLBI07S000</t>
        </is>
      </c>
      <c r="B33" s="305" t="inlineStr">
        <is>
          <t>工具</t>
        </is>
      </c>
      <c r="C33" s="305" t="inlineStr">
        <is>
          <t>自愿性信息工具</t>
        </is>
      </c>
      <c r="D33" s="305" t="inlineStr">
        <is>
          <t>自愿性认证标识</t>
        </is>
      </c>
      <c r="E33" s="305" t="inlineStr">
        <is>
          <t>跨部门</t>
        </is>
      </c>
      <c r="F33" s="305" t="inlineStr">
        <is>
          <t>N/A</t>
        </is>
      </c>
      <c r="G33" s="305" t="inlineStr">
        <is>
          <t>产品碳足迹标识</t>
        </is>
      </c>
      <c r="H33" s="305" t="inlineStr">
        <is>
          <t>Product Carbon Footprint Label</t>
        </is>
      </c>
      <c r="I33" s="305" t="inlineStr">
        <is>
          <t>N/A</t>
        </is>
      </c>
      <c r="J33" s="305" t="inlineStr">
        <is>
          <t>产品碳足迹标识认证是由国家市场监管总局等部门联合建立并实施的自愿性产品碳足迹标识认证制度，依据产品碳足迹核算标准和认证规范对产品从原材料获取、生产制造、分销运输、使用消费到废弃回收全生命周期的温室气体排放量进行量化、核证和标识，以统一的碳足迹标识向消费者和采购方传递产品碳排放信息，引导低碳消费和低碳生产。制度根据市场监管总局、生态环境部、国家发展改革委、工业和信息化部2024年8月联合发布的《关于开展产品碳足迹标识认证试点工作的通知》（国市监认证发〔2024〕85号）建立，在锂电池、光伏产品、钢铁、纺织品、电子电器、轮胎、水泥、电解铝、尿素、磷铵、木制品等11类重点产品领域率先开展产品碳足迹标识认证试点，试点期限3年。认证标识体系覆盖碳足迹量化和碳足迹等级两种标识形式。企业自愿申请认证，不设强制性合规义务和处罚。</t>
        </is>
      </c>
      <c r="K33" s="305" t="inlineStr">
        <is>
          <t>减缓气候变化；绿色消费</t>
        </is>
      </c>
      <c r="L33" s="305" t="inlineStr">
        <is>
          <t>直接</t>
        </is>
      </c>
      <c r="M33" s="305" t="inlineStr">
        <is>
          <t>环境</t>
        </is>
      </c>
      <c r="N33" s="305" t="inlineStr">
        <is>
          <t>中国</t>
        </is>
      </c>
      <c r="O33" s="305" t="inlineStr">
        <is>
          <t>国家</t>
        </is>
      </c>
      <c r="P33" s="305" t="inlineStr">
        <is>
          <t>N/A</t>
        </is>
      </c>
      <c r="Q33" s="305" t="inlineStr">
        <is>
          <t>30/08/2024</t>
        </is>
      </c>
      <c r="R33" s="305" t="inlineStr">
        <is>
          <t>30/08/2024</t>
        </is>
      </c>
      <c r="S33" s="305" t="inlineStr">
        <is>
          <t>N/A</t>
        </is>
      </c>
      <c r="T33" s="305" t="inlineStr">
        <is>
          <t>N/A</t>
        </is>
      </c>
      <c r="U33" s="305" t="inlineStr">
        <is>
          <t>N/A</t>
        </is>
      </c>
      <c r="V33" s="305">
        <f>IF(R33="","生效",IF(R33="N/A","生效",IF(TODAY()&lt;DATE(VALUE(RIGHT(R33,4)),VALUE(MID(R33,4,2)),VALUE(LEFT(R33,2))),"计划实施",IF(S33="","生效",IF(S33="N/A","生效",IF(TODAY()&lt;DATE(VALUE(RIGHT(S33,4)),VALUE(MID(S33,4,2)),VALUE(LEFT(S33,2))),"生效","已终止"))))))</f>
        <v/>
      </c>
      <c r="W33" s="305" t="inlineStr">
        <is>
          <t>国家市场监督管理总局（认证监督管理司）；生态环境部；国家发展和改革委员会；工业和信息化部</t>
        </is>
      </c>
      <c r="X33" s="305" t="inlineStr">
        <is>
          <t>产品（碳足迹标识认证对象）</t>
        </is>
      </c>
      <c r="Y33" s="305" t="inlineStr">
        <is>
          <t>新建；既有</t>
        </is>
      </c>
      <c r="Z33" s="305" t="inlineStr">
        <is>
          <t>本工具界定和覆盖的对象为纳入碳足迹标识认证目录的各类产品。近期重点覆盖电池、光伏产品、电子电器、纺织品、钢铁、有色金属、建材等碳足迹数据需求迫切的重点行业产品。认证依据产品碳足迹核算通则和具体产品类别的碳足迹核算规则，对产品全生命周期（原材料获取、生产制造、分销运输、使用消费、废弃回收）的温室气体排放进行量化核算和标识。</t>
        </is>
      </c>
      <c r="AA33" s="305" t="inlineStr">
        <is>
          <t>N/A</t>
        </is>
      </c>
      <c r="AB33" s="305" t="inlineStr">
        <is>
          <t>N/A</t>
        </is>
      </c>
      <c r="AC33" s="305" t="inlineStr">
        <is>
          <t>企业</t>
        </is>
      </c>
      <c r="AD33" s="305" t="inlineStr">
        <is>
          <t>产品碳足迹标识认证目录涵盖各类产品的生产企业和品牌商。企业可自愿向经国家认可的认证机构申请产品碳足迹标识认证，经产品全生命周期碳足迹量化核算和第三方核查后获得认证证书和标识使用权。参与为自愿性质。</t>
        </is>
      </c>
      <c r="AE33" s="305" t="inlineStr">
        <is>
          <t>注册、许可及行政管理</t>
        </is>
      </c>
      <c r="AF33" s="305" t="inlineStr">
        <is>
          <t>本工具规范和引导的活动为产品的自愿性碳足迹标识认证与标识过程。企业自愿向经国家认可的认证机构提交产品碳足迹标识认证申请，按碳足迹核算通则和产品类别核算规则完成产品全生命周期温室气体排放量核算，经第三方核查机构核证后颁发碳足迹标识认证证书并授权使用碳足迹标识。获证后须接受认证机构的监督检查和数据更新核验。参与为自愿性质。</t>
        </is>
      </c>
      <c r="AG33" s="305" t="inlineStr">
        <is>
          <t>N/A</t>
        </is>
      </c>
      <c r="AH33" s="305" t="inlineStr">
        <is>
          <t>N/A</t>
        </is>
      </c>
      <c r="AI33" s="305" t="inlineStr">
        <is>
          <t>N/A</t>
        </is>
      </c>
      <c r="AJ33" s="305" t="inlineStr">
        <is>
          <t>1）产品须属于碳足迹标识认证目录范围；2）产品须按碳足迹核算通则和产品类别核算规则完成全生命周期温室气体排放量核算；3）碳足迹核算须经国家认可的第三方核查机构核证；4）获证后须接受认证机构的监督检查和数据更新要求；5）获证产品可在产品本体、包装或电子平台上使用碳足迹标识；6）企业自愿申请认证，不设强制性合规义务和处罚。</t>
        </is>
      </c>
      <c r="AK33" s="305" t="inlineStr">
        <is>
          <t>N/A</t>
        </is>
      </c>
      <c r="AL33" s="305" t="inlineStr">
        <is>
          <t>N/A</t>
        </is>
      </c>
      <c r="AM33" s="305" t="inlineStr">
        <is>
          <t>获得碳足迹标识认证的企业可在产品上使用碳足迹标识，满足下游客户和终端消费者对产品碳排放信息的需求，提升产品国际竞争力；碳排放绩效优异的产品可获碳足迹等级标识（如低碳等级），获得市场差异化优势；与绿色金融、绿色采购、碳普惠等政策衔接；帮助企业应对国际碳边境调整机制和绿色贸易规则要求。</t>
        </is>
      </c>
      <c r="AN33" s="305" t="inlineStr">
        <is>
          <t>获证企业须接受认证机构的定期监督检查和碳足迹数据更新核验；当产品碳足迹发生显著变化（如工艺改进、供应链变更）时须更新核算数据和标识信息；认证机构和市场监管部门对碳足迹标识认证活动实施监督。</t>
        </is>
      </c>
      <c r="AO33" s="305" t="inlineStr">
        <is>
          <t>N/A（自愿性认证标识，不设违规制裁。对未通过监督检查、碳足迹数据存在虚假或不持续符合认证要求的产品和企业，认证机构可暂停或撤销其认证证书和标识使用权。）</t>
        </is>
      </c>
      <c r="AP33" s="305" t="inlineStr">
        <is>
          <t>N/A（本工具为自愿性认证标识工具，碳排放覆盖量取决于企业自愿申请认证的产品类别和数量，以及产品碳足迹的量值和减排幅度，无直接可量化的固定覆盖量）</t>
        </is>
      </c>
      <c r="AQ33" s="305" t="inlineStr">
        <is>
          <t>N/A（本工具为自愿性工具，碳排放覆盖占比取决于自愿采纳情况）</t>
        </is>
      </c>
      <c r="AR33" s="305" t="inlineStr">
        <is>
          <t>C13; C24; C26; C27</t>
        </is>
      </c>
      <c r="AS33" s="305" t="inlineStr">
        <is>
          <t>CO2; CH4; N2O; SF6; HFCs; PFCs</t>
        </is>
      </c>
      <c r="AT33" s="305" t="inlineStr">
        <is>
          <t>正向</t>
        </is>
      </c>
      <c r="AU33" s="305" t="inlineStr">
        <is>
          <t>技术创新；产业发展；节能</t>
        </is>
      </c>
      <c r="AV33" s="305" t="inlineStr">
        <is>
          <t>市场监管总局等部门关于开展产品碳足迹标识认证试点工作的通知（国市监认证发〔2024〕85号）</t>
        </is>
      </c>
      <c r="AW33" s="305" t="inlineStr">
        <is>
          <t>https://www.gov.cn/zhengce/zhengceku/202409/content_6973449.htm</t>
        </is>
      </c>
      <c r="AX33" s="305" t="inlineStr">
        <is>
          <t>N/A</t>
        </is>
      </c>
    </row>
    <row r="34">
      <c r="A34" s="305" t="inlineStr">
        <is>
          <t>CHNVIIVLBI08S000</t>
        </is>
      </c>
      <c r="B34" s="305" t="inlineStr">
        <is>
          <t>工具</t>
        </is>
      </c>
      <c r="C34" s="305" t="inlineStr">
        <is>
          <t>自愿性信息工具</t>
        </is>
      </c>
      <c r="D34" s="305" t="inlineStr">
        <is>
          <t>自愿性认证标识</t>
        </is>
      </c>
      <c r="E34" s="305" t="inlineStr">
        <is>
          <t>跨部门</t>
        </is>
      </c>
      <c r="F34" s="305" t="inlineStr">
        <is>
          <t>N/A</t>
        </is>
      </c>
      <c r="G34" s="305" t="inlineStr">
        <is>
          <t>绿色债券标识</t>
        </is>
      </c>
      <c r="H34" s="305" t="inlineStr">
        <is>
          <t>Green Bond Label</t>
        </is>
      </c>
      <c r="I34" s="305" t="inlineStr">
        <is>
          <t>N/A</t>
        </is>
      </c>
      <c r="J34" s="305" t="inlineStr">
        <is>
          <t>绿色债券标识是由中国人民银行和中国证监会联合建立的自愿性绿色债券评估认证与标识制度，依据《绿色债券评估认证行为指引（暂行）》（中国人民银行 中国证券监督管理委员会公告〔2017〕第20号）建立，通过第三方评估认证机构对债券募集资金投向、项目筛选和资金管理等进行评估认证，对符合绿色债券标准的产品授予统一的绿色债券标识，为投资者提供识别和判断绿色债券的依据，促进绿色债券市场规范发展。标识体系覆盖绿色金融债券、绿色企业债券、绿色公司债券、绿色债务融资工具和绿色资产支持证券等品种。2021年中国人民银行、发展改革委、证监会联合印发《绿色债券支持项目目录（2021年版）》（银发〔2021〕96号），统一了绿色债券支持项目的界定标准。发行主体自愿申请绿色债券评估认证，不设强制性合规义务和处罚。2022年7月29日绿色债券标准委员会发布《中国绿色债券原则》（公告〔2022〕第1号），要求募集资金100%用于绿色项目，进一步与国际绿色债券标准接轨。2025年中国人民银行、金融监管总局、中国证监会联合印发《绿色金融支持项目目录（2025年版）》（银发〔2025〕132号，2025年10月1日施行），统一绿色贷款和绿色债券等各类绿色金融产品的项目分类标准，将目录从2021年版六大类扩展为九大领域，新增国民经济行业分类代码和温室气体减排效益属性标识。</t>
        </is>
      </c>
      <c r="K34" s="305" t="inlineStr">
        <is>
          <t>绿色经济；减缓气候变化</t>
        </is>
      </c>
      <c r="L34" s="305" t="inlineStr">
        <is>
          <t>间接</t>
        </is>
      </c>
      <c r="M34" s="305" t="inlineStr">
        <is>
          <t>环境</t>
        </is>
      </c>
      <c r="N34" s="305" t="inlineStr">
        <is>
          <t>中国</t>
        </is>
      </c>
      <c r="O34" s="305" t="inlineStr">
        <is>
          <t>国家</t>
        </is>
      </c>
      <c r="P34" s="305" t="inlineStr">
        <is>
          <t>N/A</t>
        </is>
      </c>
      <c r="Q34" s="305" t="inlineStr">
        <is>
          <t>26/10/2017</t>
        </is>
      </c>
      <c r="R34" s="305" t="inlineStr">
        <is>
          <t>28/12/2017</t>
        </is>
      </c>
      <c r="S34" s="305" t="inlineStr">
        <is>
          <t>N/A</t>
        </is>
      </c>
      <c r="T34" s="305" t="inlineStr">
        <is>
          <t>01/10/2025</t>
        </is>
      </c>
      <c r="U34" s="305" t="inlineStr">
        <is>
          <t>2017年12月28日中国人民银行和中国证监会联合发布《绿色债券评估认证行为指引（暂行）》（公告〔2017〕第20号），建立绿色债券评估认证与标识管理制度框架。2021年4月2日中国人民银行、发展改革委、证监会联合印发《绿色债券支持项目目录（2021年版）》（银发〔2021〕96号，2021年7月1日施行），统一绿色债券支持项目界定标准。2022年7月29日绿色债券标准委员会发布《中国绿色债券原则》（公告〔2022〕第1号），确立募集资金100%用于绿色项目的核心要求。2025年6月27日中国人民银行、金融监管总局、中国证监会联合印发《绿色金融支持项目目录（2025年版）》（银发〔2025〕132号，2025年10月1日施行），将绿色贷款和绿色债券标准统一为九大领域目录，新增国民经济行业分类代码和温室气体减排效益属性标识。</t>
        </is>
      </c>
      <c r="V34" s="305">
        <f>IF(R34="","生效",IF(R34="N/A","生效",IF(TODAY()&lt;DATE(VALUE(RIGHT(R34,4)),VALUE(MID(R34,4,2)),VALUE(LEFT(R34,2))),"计划实施",IF(S34="","生效",IF(S34="N/A","生效",IF(TODAY()&lt;DATE(VALUE(RIGHT(S34,4)),VALUE(MID(S34,4,2)),VALUE(LEFT(S34,2))),"生效","已终止"))))))</f>
        <v/>
      </c>
      <c r="W34" s="305" t="inlineStr">
        <is>
          <t>中国人民银行（金融市场司）；中国证券监督管理委员会（公司债券监管部）；国家发展改革委（财政金融和信用建设司）</t>
        </is>
      </c>
      <c r="X34" s="305" t="inlineStr">
        <is>
          <t>绿色债券（认证标识对象）</t>
        </is>
      </c>
      <c r="Y34" s="305" t="inlineStr">
        <is>
          <t>新建；既有</t>
        </is>
      </c>
      <c r="Z34" s="305" t="inlineStr">
        <is>
          <t>本工具界定和覆盖的对象为各类绿色债券，包括绿色金融债券、绿色企业债券、绿色公司债券、绿色债务融资工具和绿色资产支持证券等。债券须符合《绿色债券支持项目目录》规定的绿色项目分类标准，募集资金专门用于支持符合规定条件的绿色产业、绿色项目或绿色经济活动，并经第三方评估认证机构评估认证后获得绿色债券标识。</t>
        </is>
      </c>
      <c r="AA34" s="305" t="inlineStr">
        <is>
          <t>N/A</t>
        </is>
      </c>
      <c r="AB34" s="305" t="inlineStr">
        <is>
          <t>N/A</t>
        </is>
      </c>
      <c r="AC34" s="305" t="inlineStr">
        <is>
          <t>企业</t>
        </is>
      </c>
      <c r="AD34" s="305" t="inlineStr">
        <is>
          <t>绿色债券的发行主体和主承销商。发行主体可自愿聘请经认可的第三方评估认证机构对债券进行绿色评估认证，经评估认证符合绿色债券标准的可在债券名称和发行文件中使用绿色债券标识，并在债券存续期内持续进行信息披露。参与为自愿性质，无强制性合规义务。</t>
        </is>
      </c>
      <c r="AE34" s="305" t="inlineStr">
        <is>
          <t>注册、许可及行政管理</t>
        </is>
      </c>
      <c r="AF34" s="305" t="inlineStr">
        <is>
          <t>本工具规范和引导的活动为绿色债券的自愿性评估认证与标识过程。发行主体自愿聘请第三方评估认证机构，对债券募集资金使用方向和管理制度、项目评估筛选标准和决策程序、信息披露和报告制度等进行评估认证。经评估认证符合绿色债券标准的发行主体，可在债券全称中使用绿色标识，并在中国外汇交易中心绿色债券专区和沪深交易所G标识系统进行标登记和展示。获准注册的绿色债券在存续期内须持续进行年度信息披露。参与为自愿性质。</t>
        </is>
      </c>
      <c r="AG34" s="305" t="inlineStr">
        <is>
          <t>N/A</t>
        </is>
      </c>
      <c r="AH34" s="305" t="inlineStr">
        <is>
          <t>N/A</t>
        </is>
      </c>
      <c r="AI34" s="305" t="inlineStr">
        <is>
          <t>N/A</t>
        </is>
      </c>
      <c r="AJ34" s="305" t="inlineStr">
        <is>
          <t>1）债券募集资金须专门用于符合《绿色债券支持项目目录》规定的绿色产业、绿色项目或绿色经济活动；2）发行主体须聘请第三方评估认证机构对债券进行发行前评估认证；3）存续期内须每年进行绿色债券年度信息披露，持续跟踪募集资金使用和项目进展；4）第三方评估认证机构须具备规定的资质条件，在绿色债券评估认证领域有不少于5个项目经验；5）通过评估认证的债券可在全称中使用绿色债券标识；6）发行主体自愿申请评估认证，不设强制性合规义务和处罚。</t>
        </is>
      </c>
      <c r="AK34" s="305" t="inlineStr">
        <is>
          <t>N/A</t>
        </is>
      </c>
      <c r="AL34" s="305" t="inlineStr">
        <is>
          <t>N/A</t>
        </is>
      </c>
      <c r="AM34" s="305" t="inlineStr">
        <is>
          <t>获得绿色债券标识的发行主体可提升债券的市场认可度和投资者信任度，吸引ESG投资人和绿色投资者；绿色债券在银行间市场和交易所享有绿色债券专区和标识展示，提高交易便利性和市场可见度；部分地方对绿色债券发行人和投资人给予贴息、担保等政策支持；绿色债券纳入金融机构绿色金融业绩评价范围。</t>
        </is>
      </c>
      <c r="AN34" s="305" t="inlineStr">
        <is>
          <t>发行主体须在绿色债券存续期内持续进行年度信息披露，公开募集资金使用情况、绿色项目进展和环境效益；第三方评估认证机构须对绿色债券持续符合绿色标准情况进行跟踪评估；中国人民银行、中国证监会和国家发展改革委对绿色债券市场运行和评估认证机构执业质量进行监督管理；绿色债券标准委员会实施自律管理。</t>
        </is>
      </c>
      <c r="AO34" s="305" t="inlineStr">
        <is>
          <t>N/A（自愿性认证标识，不设违规制裁。对存续期内不再符合绿色债券标准或信息披露违规的发行主体，由相关监管部门依职权采取监管措施。评估认证机构存在违规行为的，由人民银行和证监会依规处理。）</t>
        </is>
      </c>
      <c r="AP34" s="305" t="inlineStr">
        <is>
          <t>N/A（本工具为自愿性债券标识工具，碳排放覆盖量取决于发行主体自愿申请标识的绿色债券规模和所支持绿色项目的减排效果，无直接可量化的固定覆盖量）</t>
        </is>
      </c>
      <c r="AQ34" s="305" t="inlineStr">
        <is>
          <t>N/A（本工具为自愿性工具，碳排放覆盖占比取决于自愿采纳情况）</t>
        </is>
      </c>
      <c r="AR34" s="305" t="inlineStr">
        <is>
          <t>K64</t>
        </is>
      </c>
      <c r="AS34" s="305" t="inlineStr">
        <is>
          <t>CO2; CH4; N2O</t>
        </is>
      </c>
      <c r="AT34" s="305" t="inlineStr">
        <is>
          <t>正向</t>
        </is>
      </c>
      <c r="AU34" s="305" t="inlineStr">
        <is>
          <t>产业发展；技术创新；节能；污染防治</t>
        </is>
      </c>
      <c r="AV34" s="305" t="inlineStr">
        <is>
          <t>《中国人民银行 中国证券监督管理委员会公告（〔2017〕第20号）——绿色债券评估认证行为指引（暂行）》</t>
        </is>
      </c>
      <c r="AW34" s="305" t="inlineStr">
        <is>
          <t>https://www.gov.cn/gongbao/content/2018/content_5271800.htm</t>
        </is>
      </c>
      <c r="AX34" s="305" t="inlineStr">
        <is>
          <t>https://www.gov.cn/zhengce/zhengceku/2021-04/22/content_5601284.htm;https://www.nafmii.org.cn/xhdt/202207/t20220729_255959.html;https://www.gov.cn/zhengce/zhengceku/202507/content_7032004.htm</t>
        </is>
      </c>
    </row>
    <row r="35">
      <c r="A35" s="305" t="inlineStr">
        <is>
          <t>CHNVIIVLBI09S000</t>
        </is>
      </c>
      <c r="B35" s="305" t="inlineStr">
        <is>
          <t>工具</t>
        </is>
      </c>
      <c r="C35" s="305" t="inlineStr">
        <is>
          <t>自愿性信息工具</t>
        </is>
      </c>
      <c r="D35" s="305" t="inlineStr">
        <is>
          <t>自愿性认证标识</t>
        </is>
      </c>
      <c r="E35" s="305" t="inlineStr">
        <is>
          <t>跨部门</t>
        </is>
      </c>
      <c r="F35" s="305" t="inlineStr">
        <is>
          <t>N/A</t>
        </is>
      </c>
      <c r="G35" s="305" t="inlineStr">
        <is>
          <t>可持续发展挂钩债券标识</t>
        </is>
      </c>
      <c r="H35" s="305" t="inlineStr">
        <is>
          <t>Sustainability-Linked Bond Label</t>
        </is>
      </c>
      <c r="I35" s="305" t="inlineStr">
        <is>
          <t>N/A</t>
        </is>
      </c>
      <c r="J35" s="305" t="inlineStr">
        <is>
          <t>可持续发展挂钩债券（SLB）标识是由中国银行间市场交易商协会（NAFMII）建立的自愿性债券标识制度，将债券条款与发行人可持续发展目标相挂钩，对满足可持续发展挂钩债券相关要求的债券在注册发行时可在全称中添加「可持续挂钩」专项标识。制度根据2021年4月28日NAFMII发布的《可持续发展挂钩债券（SLB）十问十答》建立，借鉴ICMA《可持续发展挂钩债券原则》并结合国内自律规则。SLB通过关键绩效指标（KPI）和可持续发展绩效目标（SPT）的设定，将债券结构（如票面利率调升/调降、提前到期、一次性额外支付等）与发行人可持续发展目标的实现情况挂钩，以债券结构设计锁定企业整体减排目标或可持续发展承诺，敦促企业有计划地实现可持续发展。募集资金可用于一般用途，无特殊限制。2024年10月10日NAFMII发布《关于进一步优化绿色及转型债券相关机制的通知》，进一步丰富挂钩目标设计、鼓励与ESG结合并增加下浮票面利率激励机制。发行主体自愿申请使用标识，不设强制性合规义务和处罚。</t>
        </is>
      </c>
      <c r="K35" s="305" t="inlineStr">
        <is>
          <t>绿色经济；减缓气候变化</t>
        </is>
      </c>
      <c r="L35" s="305" t="inlineStr">
        <is>
          <t>间接</t>
        </is>
      </c>
      <c r="M35" s="305" t="inlineStr">
        <is>
          <t>环境</t>
        </is>
      </c>
      <c r="N35" s="305" t="inlineStr">
        <is>
          <t>中国</t>
        </is>
      </c>
      <c r="O35" s="305" t="inlineStr">
        <is>
          <t>国家</t>
        </is>
      </c>
      <c r="P35" s="305" t="inlineStr">
        <is>
          <t>N/A</t>
        </is>
      </c>
      <c r="Q35" s="305" t="inlineStr">
        <is>
          <t>28/04/2021</t>
        </is>
      </c>
      <c r="R35" s="305" t="inlineStr">
        <is>
          <t>28/04/2021</t>
        </is>
      </c>
      <c r="S35" s="305" t="inlineStr">
        <is>
          <t>N/A</t>
        </is>
      </c>
      <c r="T35" s="305" t="inlineStr">
        <is>
          <t>10/10/2024</t>
        </is>
      </c>
      <c r="U35" s="305" t="inlineStr">
        <is>
          <t>2021年4月28日中国银行间市场交易商协会（NAFMII）发布《可持续发展挂钩债券（SLB）十问十答》，正式推出可持续发展挂钩债券，建立SLB标识和发行框架。2024年10月10日NAFMII发布《关于进一步优化绿色及转型债券相关机制的通知》，进一步丰富挂钩目标设计，支持SLB与企业整体可持续发展目标、重点区域发展目标等挂钩，建议设置票面利率下浮条款和浮动区间，鼓励SLB与ESG评分挂钩，并实行绿色及转型产品注册发行「即报即评」绿色通道。</t>
        </is>
      </c>
      <c r="V35" s="305">
        <f>IF(R35="","生效",IF(R35="N/A","生效",IF(TODAY()&lt;DATE(VALUE(RIGHT(R35,4)),VALUE(MID(R35,4,2)),VALUE(LEFT(R35,2))),"计划实施",IF(S35="","生效",IF(S35="N/A","生效",IF(TODAY()&lt;DATE(VALUE(RIGHT(S35,4)),VALUE(MID(S35,4,2)),VALUE(LEFT(S35,2))),"生效","已终止"))))))</f>
        <v/>
      </c>
      <c r="W35" s="305" t="inlineStr">
        <is>
          <t>中国银行间市场交易商协会（NAFMII）</t>
        </is>
      </c>
      <c r="X35" s="305" t="inlineStr">
        <is>
          <t>可持续发展挂钩债券（标识对象）</t>
        </is>
      </c>
      <c r="Y35" s="305" t="inlineStr">
        <is>
          <t>新建；既有</t>
        </is>
      </c>
      <c r="Z35" s="305" t="inlineStr">
        <is>
          <t>本工具界定和覆盖的对象为可持续发展挂钩债券（SLB），包括中期票据、定向债务融资工具等银行间债券市场债务融资工具品种。SLB须设置与发行人主营业务及战略规划关联性强的关键绩效指标（KPI）和可持续发展绩效目标（SPT），债券条款（如票面利率调升/调降、提前到期、一次性额外支付等）与SPT达成情况挂钩。募集资金可用于一般用途。债券全称末尾添加「（可持续挂钩）」专项标识。</t>
        </is>
      </c>
      <c r="AA35" s="305" t="inlineStr">
        <is>
          <t>N/A</t>
        </is>
      </c>
      <c r="AB35" s="305" t="inlineStr">
        <is>
          <t>N/A</t>
        </is>
      </c>
      <c r="AC35" s="305" t="inlineStr">
        <is>
          <t>企业</t>
        </is>
      </c>
      <c r="AD35" s="305" t="inlineStr">
        <is>
          <t>可持续发展挂钩债券的发行主体，对发行主体类型、发行方式和债券品种不设限制，鼓励注重声誉、希望扩大ESG投资人基础、有实力实现可持续发展目标的发行人参与发行。既有DFI/TDFI或MTN/PPN注册额度可通过发行前变更流程转为SLB。参与为自愿性质，无强制性合规义务。</t>
        </is>
      </c>
      <c r="AE35" s="305" t="inlineStr">
        <is>
          <t>注册、许可及行政管理</t>
        </is>
      </c>
      <c r="AF35" s="305" t="inlineStr">
        <is>
          <t>本工具规范和引导的活动为可持续发展挂钩债券的自愿性注册发行与标识过程。发行主体在债券注册发行时，须在募集说明书中明确披露挂钩目标（KPI和SPT）的定义、遴选依据、测算方法和历史数据，聘请第三方机构进行发行前评估认证，并在存续期内聘请第三方机构至少每年一次就SPT表现出具验证报告。满足要求的债券可在全称中添加「（可持续挂钩）」专项标识。存续期内每年4月30日前须披露专项报告，直至最后一次触发事件结束。参与为自愿性质。</t>
        </is>
      </c>
      <c r="AG35" s="305" t="inlineStr">
        <is>
          <t>N/A</t>
        </is>
      </c>
      <c r="AH35" s="305" t="inlineStr">
        <is>
          <t>N/A</t>
        </is>
      </c>
      <c r="AI35" s="305" t="inlineStr">
        <is>
          <t>N/A</t>
        </is>
      </c>
      <c r="AJ35" s="305" t="inlineStr">
        <is>
          <t>1）KPI须与发行人主营业务及整体战略规划具有较强关联性，可被客观量化，量化结果可被权威第三方机构事后校验和重复验算；2）SPT须满足「实质性、可验证、时限性」原则，与「一切照常」运营情景相比有实质性改进；3）募集说明书须披露挂钩目标定义、遴选依据、测算方法、触发债券结构改变的具体数值及至少过往三年历史数据；4）存续期内须最晚于每年4月30日前披露专项报告，直至最后一次触发事件结束；5）存续期内必须聘请第三方机构就SPT表现出具验证报告，频率至少一年一次；6）触发年份验证报告应最晚于付息日/赎回日/支付日前至少15个工作日出具；7）发行主体自愿申请，不设强制性合规义务和处罚。</t>
        </is>
      </c>
      <c r="AK35" s="305" t="inlineStr">
        <is>
          <t>N/A</t>
        </is>
      </c>
      <c r="AL35" s="305" t="inlineStr">
        <is>
          <t>N/A</t>
        </is>
      </c>
      <c r="AM35" s="305" t="inlineStr">
        <is>
          <t>获得SLB标识的发行主体可展示其可持续发展承诺和转型决心，提升ESG投资人关注度和市场声誉；SLB结构设计灵活，可通过票面利率下浮等机制获得融资成本降低的潜在收益；2024年优化通知实施后，超额完成可持续发展目标的企业可获得票面利率额外下浮奖励（建议浮动区间【-30BP, 30BP】）；绿色及转型产品注册发行实行「即报即评」绿色通道。</t>
        </is>
      </c>
      <c r="AN35" s="305" t="inlineStr">
        <is>
          <t>发行主体须在SLB存续期内每年4月30日前披露可持续发展绩效专项报告；须聘请第三方机构至少每年一次就SPT表现出具验证报告；触发年份验证报告应在付息日/赎回日/支付日前至少15个工作日出具；第三方评估认证机构须具备规定的资质条件（内部管理制度完善、具备专业人员、在绿色债券评估认证领域有不少于5个项目或相关领域不少于10个项目经验）。</t>
        </is>
      </c>
      <c r="AO35" s="305" t="inlineStr">
        <is>
          <t>N/A（自愿性标识制度，不设违规制裁。对未按约定实现SPT的发行主体，依债券条款约定自动触发票面利率调整或提前赎回等安排。对信息披露违规或验证报告不实的，由NAFMII依自律规则采取自律处分措施。）</t>
        </is>
      </c>
      <c r="AP35" s="305" t="inlineStr">
        <is>
          <t>N/A（本工具为自愿性债券标识工具，碳排放覆盖量取决于发行主体自愿申请标识的SLB规模和所挂钩可持续发展目标中气候相关指标的覆盖面，无直接可量化的固定覆盖量）</t>
        </is>
      </c>
      <c r="AQ35" s="305" t="inlineStr">
        <is>
          <t>N/A（本工具为自愿性工具，碳排放覆盖占比取决于自愿采纳情况）</t>
        </is>
      </c>
      <c r="AR35" s="305" t="inlineStr">
        <is>
          <t>K64</t>
        </is>
      </c>
      <c r="AS35" s="305" t="inlineStr">
        <is>
          <t>CO2; CH4; N2O</t>
        </is>
      </c>
      <c r="AT35" s="305" t="inlineStr">
        <is>
          <t>正向</t>
        </is>
      </c>
      <c r="AU35" s="305" t="inlineStr">
        <is>
          <t>产业发展；技术创新；节能；污染防治</t>
        </is>
      </c>
      <c r="AV35" s="305" t="inlineStr">
        <is>
          <t>中国银行间市场交易商协会《可持续发展挂钩债券（SLB）十问十答》（2021年4月28日发布）</t>
        </is>
      </c>
      <c r="AW35" s="305" t="inlineStr">
        <is>
          <t>https://www.nafmii.org.cn/xhdt/202104/t20210428_197371.html</t>
        </is>
      </c>
      <c r="AX35" s="305" t="inlineStr">
        <is>
          <t>N/A</t>
        </is>
      </c>
    </row>
    <row r="36">
      <c r="A36" s="305" t="inlineStr">
        <is>
          <t>CHNVIIVLBI10S000</t>
        </is>
      </c>
      <c r="B36" s="305" t="inlineStr">
        <is>
          <t>工具</t>
        </is>
      </c>
      <c r="C36" s="305" t="inlineStr">
        <is>
          <t>自愿性信息工具</t>
        </is>
      </c>
      <c r="D36" s="305" t="inlineStr">
        <is>
          <t>自愿性认证标识</t>
        </is>
      </c>
      <c r="E36" s="305" t="inlineStr">
        <is>
          <t>工业</t>
        </is>
      </c>
      <c r="F36" s="305" t="inlineStr">
        <is>
          <t>N/A</t>
        </is>
      </c>
      <c r="G36" s="305" t="inlineStr">
        <is>
          <t>零碳园区标识</t>
        </is>
      </c>
      <c r="H36" s="305" t="inlineStr">
        <is>
          <t>Zero-Carbon Industrial Park Label</t>
        </is>
      </c>
      <c r="I36" s="305" t="inlineStr">
        <is>
          <t>N/A</t>
        </is>
      </c>
      <c r="J36" s="305" t="inlineStr">
        <is>
          <t>零碳园区标识是由国家发展改革委、工业和信息化部、国家能源局联合建立的国家级自愿性园区评价认定与标识制度，依据《关于开展零碳园区建设的通知》（发改环资〔2025〕910号）设立。零碳园区是指通过规划、设计、技术、管理等方式，使园区内生产生活活动产生的二氧化碳排放降至近零水平，并具备进一步达到净零条件的园区。制度采用‘自愿申报、地方推荐、国家审核、建设实施、评估验收’的实施路径：省级及以上开发区（含省级新兴产业园区和高新技术园区）自愿申报，各省推荐不超过2个园区，国家发展改革委会同有关方面审核确定国家级零碳园区建设名单；建设期满后由省级发展改革委组织自评估，国家发展改革委组织评估验收，通过后正式认定为国家级零碳园区。核心评价指标为单位能耗碳排放：年综合能源消费量20万~100万吨标准煤的园区须≤0.2吨CO₂/吨标准煤，年综合能源消费量≥100万吨标准煤的园区须≤0.3吨CO₂/吨标准煤（较全国园区平均水平约2.1吨/吨标准煤下降约90%）。另有5项引导性指标：清洁能源消费占比（≥90%）、企业产品单位能耗（达到或优于二级能耗限额）、工业固体废物综合利用率（≥80%）、余热余冷余压综合利用率（≥50%）和工业用水重复利用率（≥80%）。申报园区须具备能耗和碳排放统计核算计量监测基础，且近3年内未发生重大安全、环境事故。建设任务涵盖八大领域：用能结构转型、节能降碳、产业结构调整、资源节约集约、基础设施升级、先进技术应用、能碳管理能力提升和改革创新。参与为自愿性质，不设强制性合规义务和处罚。</t>
        </is>
      </c>
      <c r="K36" s="305" t="inlineStr">
        <is>
          <t>减缓气候变化；产业发展</t>
        </is>
      </c>
      <c r="L36" s="305" t="inlineStr">
        <is>
          <t>直接</t>
        </is>
      </c>
      <c r="M36" s="305" t="inlineStr">
        <is>
          <t>供给侧</t>
        </is>
      </c>
      <c r="N36" s="305" t="inlineStr">
        <is>
          <t>中国</t>
        </is>
      </c>
      <c r="O36" s="305" t="inlineStr">
        <is>
          <t>国家</t>
        </is>
      </c>
      <c r="P36" s="305" t="inlineStr">
        <is>
          <t>N/A</t>
        </is>
      </c>
      <c r="Q36" s="305" t="inlineStr">
        <is>
          <t>30/06/2025</t>
        </is>
      </c>
      <c r="R36" s="305" t="inlineStr">
        <is>
          <t>08/07/2025</t>
        </is>
      </c>
      <c r="S36" s="305" t="inlineStr">
        <is>
          <t>N/A</t>
        </is>
      </c>
      <c r="T36" s="305" t="inlineStr">
        <is>
          <t>N/A</t>
        </is>
      </c>
      <c r="U36" s="305" t="inlineStr">
        <is>
          <t>N/A</t>
        </is>
      </c>
      <c r="V36" s="305">
        <f>IF(R36="","生效",IF(R36="N/A","生效",IF(TODAY()&lt;DATE(VALUE(RIGHT(R36,4)),VALUE(MID(R36,4,2)),VALUE(LEFT(R36,2))),"计划实施",IF(S36="","生效",IF(S36="N/A","生效",IF(TODAY()&lt;DATE(VALUE(RIGHT(S36,4)),VALUE(MID(S36,4,2)),VALUE(LEFT(S36,2))),"生效","已终止"))))))</f>
        <v/>
      </c>
      <c r="W36" s="305" t="inlineStr">
        <is>
          <t>国家发展和改革委员会（资源节约和环境保护司，牵头）；工业和信息化部（节能与综合利用司）；国家能源局（新能源和可再生能源司）</t>
        </is>
      </c>
      <c r="X36" s="305" t="inlineStr">
        <is>
          <t>工业园区（零碳园区认定评价对象）</t>
        </is>
      </c>
      <c r="Y36" s="305" t="inlineStr">
        <is>
          <t>新建；既有</t>
        </is>
      </c>
      <c r="Z36" s="305" t="inlineStr">
        <is>
          <t>本工具界定和覆盖的对象为省级及以上开发区（含省级及以上人民政府或主管部门批复的新兴产业园区和高新技术园区），建设范围可为园区整体或以‘园中园’形式明确四至边界的区域。零碳园区须通过规划、设计、技术、管理等方式，使园区内生产生活活动产生的二氧化碳排放降至近零水平，并具备进一步达到净零的条件。核心评价指标为单位能耗碳排放（吨CO₂/吨标准煤），申报门槛为年综合能源消费量20万吨标准煤以上。</t>
        </is>
      </c>
      <c r="AA36" s="305" t="inlineStr">
        <is>
          <t>N/A</t>
        </is>
      </c>
      <c r="AB36" s="305" t="inlineStr">
        <is>
          <t>N/A</t>
        </is>
      </c>
      <c r="AC36" s="305" t="inlineStr">
        <is>
          <t>企业</t>
        </is>
      </c>
      <c r="AD36" s="305" t="inlineStr">
        <is>
          <t>省级及以上开发区的运营企业或园区管理企业。园区运营企业可自愿申报国家级零碳园区建设，编制建设方案并按程序提交。经审核纳入国家级零碳园区建设名单后，按照建设方案推进零碳建设，建设期满后接受评估验收。参与为自愿性质，不设强制性合规义务和处罚。</t>
        </is>
      </c>
      <c r="AE36" s="305" t="inlineStr">
        <is>
          <t>注册、许可及行政管理</t>
        </is>
      </c>
      <c r="AF36" s="305" t="inlineStr">
        <is>
          <t>本工具规范和引导的活动为零碳园区的自愿申报、建设实施、评估验收与标识认定的全过程。园区管理机构自愿向省级发展改革委提交申报书和建设方案，各省推荐不超过2个园区至国家发展改革委，国家发展改革委会同有关方面审核确定国家级零碳园区建设名单。园区按照建设方案推进八大领域重点任务：用能结构转型、节能降碳、产业结构调整、资源节约集约、基础设施升级、先进技术应用、能碳管理能力提升和改革创新。建设期满后由省级发展改革委组织自评估，国家发展改革委组织评估验收，通过后正式认定为国家级零碳园区。参与为自愿性质。</t>
        </is>
      </c>
      <c r="AG36" s="305" t="inlineStr">
        <is>
          <t>N/A</t>
        </is>
      </c>
      <c r="AH36" s="305" t="inlineStr">
        <is>
          <t>N/A</t>
        </is>
      </c>
      <c r="AI36" s="305" t="inlineStr">
        <is>
          <t>N/A</t>
        </is>
      </c>
      <c r="AJ36" s="305" t="inlineStr">
        <is>
          <t>1）申报园区须为省级及以上开发区（含省级新兴产业园区或高新技术园区），建设范围可为园区整体或‘园中园’形式；2）申报园区须具备能耗和碳排放统计、核算、计量、监测基础；3）申报园区近3年内未发生重大安全、环境事故或其他社会不良影响事件；4）核心指标：年综合能源消费量20万~100万吨标准煤的园区单位能耗碳排放须≤0.2吨CO₂/吨标准煤，≥100万吨标准煤的园区须≤0.3吨CO₂/吨标准煤；5）5项引导性指标：清洁能源消费占比≥90%、企业产品单位能耗达到或优于二级能耗限额、工业固体废物综合利用率≥80%、余热余冷余压综合利用率≥50%、工业用水重复利用率≥80%；6）各省推荐数量不超过2个园区；7）建设期满后须经省级自评估和国家评估验收通过方可正式认定为国家级零碳园区；8）参与为自愿性质，不设强制性合规义务和处罚。</t>
        </is>
      </c>
      <c r="AK36" s="305" t="inlineStr">
        <is>
          <t>N/A</t>
        </is>
      </c>
      <c r="AL36" s="305" t="inlineStr">
        <is>
          <t>N/A</t>
        </is>
      </c>
      <c r="AM36" s="305" t="inlineStr">
        <is>
          <t>纳入国家级零碳园区建设名单的园区可获得国家和地方政策支持，包括：统筹利用现有资金渠道支持建设，鼓励地方政府专项债券资金投入；鼓励政策性银行给予中长期信贷支持；支持园区企业发行绿色债券；创新节能审查和碳排放评价模式，探索区域审批或项目备案；加强用地用海要素保障；支持引入外部人才、技术和专业机构服务节能降碳改造和碳足迹认证。正式认定的国家级零碳园区获得国家零碳园区称号，提升园区品牌价值和投资吸引力，发挥标杆引领和示范带动效应。</t>
        </is>
      </c>
      <c r="AN36" s="305" t="inlineStr">
        <is>
          <t>纳入建设名单的园区须按照建设方案实施并定期跟踪评估进展；建设期满后由省级发展改革委组织自评估，国家发展改革委会同有关方面组织评估验收。园区须具备能耗和碳排放统计核算计量监测基础，建设能碳管理平台，对园区用能负荷和碳排放实施动态监控。各地区可结合实际开展省级零碳园区建设并实施相应监督管理。</t>
        </is>
      </c>
      <c r="AO36" s="305" t="inlineStr">
        <is>
          <t>N/A（自愿性评价认定标识，不设违规制裁。建设期满评估验收未通过的园区，可在整改后再次申请验收。存在弄虚作假或不再符合零碳园区条件的，撤销其国家级零碳园区认定。）</t>
        </is>
      </c>
      <c r="AP36" s="305" t="inlineStr">
        <is>
          <t>N/A（本工具为自愿性园区评价认定标识工具，碳排放覆盖量取决于园区自愿申报和通过认定的规模与数量，无直接可量化的固定覆盖量）</t>
        </is>
      </c>
      <c r="AQ36" s="305" t="inlineStr">
        <is>
          <t>N/A（本工具为自愿性工具，碳排放覆盖占比取决于自愿采纳情况）</t>
        </is>
      </c>
      <c r="AR36" s="305" t="inlineStr">
        <is>
          <t>C10; C11; C12; C13; C14; C15; C16; C17; C18; C19; C20; C21; C22; C23; C24; C25; C26; C27; C28; C29; C30; C31; C32; C33</t>
        </is>
      </c>
      <c r="AS36" s="305" t="inlineStr">
        <is>
          <t>CO2</t>
        </is>
      </c>
      <c r="AT36" s="305" t="inlineStr">
        <is>
          <t>正向</t>
        </is>
      </c>
      <c r="AU36" s="305" t="inlineStr">
        <is>
          <t>产业发展；技术创新；节能；污染防治；可再生能源发展</t>
        </is>
      </c>
      <c r="AV36" s="305" t="inlineStr">
        <is>
          <t>国家发展改革委 工业和信息化部 国家能源局《关于开展零碳园区建设的通知》（发改环资〔2025〕910号）</t>
        </is>
      </c>
      <c r="AW36" s="305" t="inlineStr">
        <is>
          <t>https://www.ndrc.gov.cn/xxgk/zcfb/tz/202507/t20250708_1399055_ext.html</t>
        </is>
      </c>
      <c r="AX36" s="305" t="inlineStr">
        <is>
          <t>https://www.gov.cn/zhengce/zhengceku/202507/content_7031090.htm</t>
        </is>
      </c>
    </row>
    <row r="37">
      <c r="A37" s="305" t="inlineStr">
        <is>
          <t>CHNVTGVTGI01S000</t>
        </is>
      </c>
      <c r="B37" s="305" t="inlineStr">
        <is>
          <t>工具</t>
        </is>
      </c>
      <c r="C37" s="305" t="inlineStr">
        <is>
          <t>自愿性目标</t>
        </is>
      </c>
      <c r="D37" s="305" t="inlineStr">
        <is>
          <t>自愿性目标</t>
        </is>
      </c>
      <c r="E37" s="305" t="inlineStr">
        <is>
          <t>工业</t>
        </is>
      </c>
      <c r="F37" s="305" t="inlineStr">
        <is>
          <t>家电</t>
        </is>
      </c>
      <c r="G37" s="305" t="inlineStr">
        <is>
          <t>家电生产企业回收目标责任制</t>
        </is>
      </c>
      <c r="H37" s="305" t="inlineStr">
        <is>
          <t>Home Appliance Manufacturer Recycling Target Responsibility System</t>
        </is>
      </c>
      <c r="I37" s="305" t="inlineStr">
        <is>
          <t>N/A</t>
        </is>
      </c>
      <c r="J37" s="305" t="inlineStr">
        <is>
          <t>家电生产企业回收目标责任制是由国家发展改革委、工业和信息化部、生态环境部联合建立的自愿性目标责任框架，引导家电生产企业自主设定废旧家电回收量化目标并公开承诺，推动落实生产者责任延伸制度。通知（发改产业〔2021〕1102号）明确在电视机、电冰箱、洗衣机、空调器四类家电产品中，鼓励生产企业按年度确定回收量和回收率等量化目标，并围绕六大行动推进实施：明确回收目标（回收量/回收率占评估权重70%，回收行为目标占30%）；拓展回收渠道（利用销售网络、售后服务和电商平台开展逆向回收和以旧换新）；优化存储与运输网络；加强流向管理（统一编码、转运联单，全流程可追溯，废旧家电须交由有资质企业规范拆解）；推动绿色发展（提升再生原料加工水平和采购比例，优化产品易回收易拆解设计）；以及政策激励约束。责任企业于每年1月31日前提交申请报告，三部委于每年3月底前公布责任企业名单及回收目标；企业开展年度自我评价并公开发布，三部委按年度跟踪评估。总体目标为到2023年发展一批示范标杆。参与为自愿性质，不设强制性合规义务和处罚。</t>
        </is>
      </c>
      <c r="K37" s="305" t="inlineStr">
        <is>
          <t>循环经济；资源节约</t>
        </is>
      </c>
      <c r="L37" s="305" t="inlineStr">
        <is>
          <t>间接</t>
        </is>
      </c>
      <c r="M37" s="305" t="inlineStr">
        <is>
          <t>供给侧</t>
        </is>
      </c>
      <c r="N37" s="305" t="inlineStr">
        <is>
          <t>中国</t>
        </is>
      </c>
      <c r="O37" s="305" t="inlineStr">
        <is>
          <t>国家</t>
        </is>
      </c>
      <c r="P37" s="305" t="inlineStr">
        <is>
          <t>N/A</t>
        </is>
      </c>
      <c r="Q37" s="305" t="inlineStr">
        <is>
          <t>27/07/2021</t>
        </is>
      </c>
      <c r="R37" s="305" t="inlineStr">
        <is>
          <t>04/08/2021</t>
        </is>
      </c>
      <c r="S37" s="305" t="inlineStr">
        <is>
          <t>N/A</t>
        </is>
      </c>
      <c r="T37" s="305" t="inlineStr">
        <is>
          <t>N/A</t>
        </is>
      </c>
      <c r="U37" s="305" t="inlineStr">
        <is>
          <t>N/A</t>
        </is>
      </c>
      <c r="V37" s="305">
        <f>IF(R37="","生效",IF(R37="N/A","生效",IF(TODAY()&lt;DATE(VALUE(RIGHT(R37,4)),VALUE(MID(R37,4,2)),VALUE(LEFT(R37,2))),"计划实施",IF(S37="","生效",IF(S37="N/A","生效",IF(TODAY()&lt;DATE(VALUE(RIGHT(S37,4)),VALUE(MID(S37,4,2)),VALUE(LEFT(S37,2))),"生效","已终止"))))))</f>
        <v/>
      </c>
      <c r="W37" s="305" t="inlineStr">
        <is>
          <t>国家发展和改革委员会（产业发展司，牵头）；工业和信息化部（节能与综合利用司）；生态环境部（固体废物与化学品司）</t>
        </is>
      </c>
      <c r="X37" s="305" t="inlineStr">
        <is>
          <t>废旧家电（电视机、电冰箱、洗衣机、空调器）</t>
        </is>
      </c>
      <c r="Y37" s="305" t="inlineStr">
        <is>
          <t>既有</t>
        </is>
      </c>
      <c r="Z37" s="305" t="inlineStr">
        <is>
          <t>本工具界定和覆盖的对象为电视机、电冰箱、洗衣机、空调器四类家电产品的废旧品。回收统计不受品类和品牌限制，生产企业可回收非本企业生产的产品。废旧家电须交由有资质的废弃电器电子产品处理企业进行规范拆解处理。</t>
        </is>
      </c>
      <c r="AA37" s="305" t="inlineStr">
        <is>
          <t>N/A</t>
        </is>
      </c>
      <c r="AB37" s="305" t="inlineStr">
        <is>
          <t>N/A</t>
        </is>
      </c>
      <c r="AC37" s="305" t="inlineStr">
        <is>
          <t>企业</t>
        </is>
      </c>
      <c r="AD37" s="305" t="inlineStr">
        <is>
          <t>家电生产企业（按总公司计算）。企业可自愿申报参与回收目标责任制行动，自主确定年度回收量和回收率目标并向社会公开。参与为自愿性质，不设强制性合规义务和处罚。</t>
        </is>
      </c>
      <c r="AE37" s="305" t="inlineStr">
        <is>
          <t>收集或分类（消费后）</t>
        </is>
      </c>
      <c r="AF37" s="305" t="inlineStr">
        <is>
          <t>本工具规范和引导的活动为家电生产企业自愿建立废旧家电逆向回收体系并实施回收目标责任制的全过程，包括：按年度确定回收量和回收率等量化目标；利用销售网络、售后服务和电商平台拓展回收渠道；建设回收存储设施并优化运输网络；建立覆盖回收、运输和处置利用全流程的信息追溯系统；以及将废旧家电交由有资质企业规范拆解处理。参与为自愿性质。</t>
        </is>
      </c>
      <c r="AG37" s="305" t="inlineStr">
        <is>
          <t>N/A</t>
        </is>
      </c>
      <c r="AH37" s="305" t="inlineStr">
        <is>
          <t>N/A</t>
        </is>
      </c>
      <c r="AI37" s="305" t="inlineStr">
        <is>
          <t>N/A</t>
        </is>
      </c>
      <c r="AJ37" s="305" t="inlineStr">
        <is>
          <t>1）企业按年度自主确定回收量和回收率（年度回收量/前三年平均销售量）等量化目标，回收量和回收率指标占评估权重70%，回收行为目标占30%；2）回收统计不受品类和品牌限制；3）废旧家电须交由有资质的废弃电器电子产品处理企业进行规范拆解处理；4）企业须建立覆盖回收、运输和处置利用全过程的信息追溯系统，实行统一编码和转运联单管理；5）企业须在每年1月31日前通过省级发展改革委提交申请报告，三部委于每年3月底前公布责任企业名单及回收目标；6）企业须进行年度自我评价并公开发布；7）参与为自愿性质，不设强制性合规义务和处罚。</t>
        </is>
      </c>
      <c r="AK37" s="305" t="inlineStr">
        <is>
          <t>N/A</t>
        </is>
      </c>
      <c r="AL37" s="305" t="inlineStr">
        <is>
          <t>N/A</t>
        </is>
      </c>
      <c r="AM37" s="305" t="inlineStr">
        <is>
          <t>完成回收目标的企业纳入「绿色责任名单」，在绿色债券、绿色信贷审批、政府专项基金等方面给予优先支持；示范标杆企业的经验和模式在全国推广。</t>
        </is>
      </c>
      <c r="AN37" s="305" t="inlineStr">
        <is>
          <t>责任企业须进行年度自我评价并将结果向社会公开发布。国家发展改革委、工业和信息化部、生态环境部按年度对责任企业的回收目标完成情况进行跟踪评估，评估结果向社会公布。</t>
        </is>
      </c>
      <c r="AO37" s="305" t="inlineStr">
        <is>
          <t>N/A（自愿性目标责任，不设违规制裁。企业自愿参与，无强制合规义务和处罚。）</t>
        </is>
      </c>
      <c r="AP37" s="305" t="inlineStr">
        <is>
          <t>N/A（本工具为自愿性目标责任框架，碳排放覆盖量取决于企业自愿参与和回收处理的规模和程度，无直接可量化的固定覆盖量）</t>
        </is>
      </c>
      <c r="AQ37" s="305" t="inlineStr">
        <is>
          <t>N/A（本工具为自愿性工具，碳排放覆盖占比取决于自愿参与情况）</t>
        </is>
      </c>
      <c r="AR37" s="305" t="inlineStr">
        <is>
          <t>C27</t>
        </is>
      </c>
      <c r="AS37" s="305" t="inlineStr">
        <is>
          <t>CO2; CH4</t>
        </is>
      </c>
      <c r="AT37" s="305" t="inlineStr">
        <is>
          <t>正向</t>
        </is>
      </c>
      <c r="AU37" s="305" t="inlineStr">
        <is>
          <t>循环经济；资源节约；污染防治</t>
        </is>
      </c>
      <c r="AV37" s="305" t="inlineStr">
        <is>
          <t>国家发展改革委 工业和信息化部 生态环境部关于鼓励家电生产企业开展回收目标责任制行动的通知（发改产业〔2021〕1102号）</t>
        </is>
      </c>
      <c r="AW37" s="305" t="inlineStr">
        <is>
          <t>https://www.miit.gov.cn/jgsj/jns/wjfb/art/2021/art_5df08ed7493e4a40af80f0124fc2e7b7.html</t>
        </is>
      </c>
      <c r="AX37" s="305" t="inlineStr">
        <is>
          <t>N/A</t>
        </is>
      </c>
    </row>
    <row r="38">
      <c r="A38" s="305" t="inlineStr">
        <is>
          <t>CHNVTGVTGI02S000</t>
        </is>
      </c>
      <c r="B38" s="305" t="inlineStr">
        <is>
          <t>工具</t>
        </is>
      </c>
      <c r="C38" s="305" t="inlineStr">
        <is>
          <t>自愿性目标</t>
        </is>
      </c>
      <c r="D38" s="305" t="inlineStr">
        <is>
          <t>自愿性目标</t>
        </is>
      </c>
      <c r="E38" s="305" t="inlineStr">
        <is>
          <t>能源</t>
        </is>
      </c>
      <c r="F38" s="305" t="inlineStr">
        <is>
          <t>风电；太阳能</t>
        </is>
      </c>
      <c r="G38" s="305" t="inlineStr">
        <is>
          <t>可再生能源发电企业自建或购买调峰能力增加并网规模</t>
        </is>
      </c>
      <c r="H38" s="305" t="inlineStr">
        <is>
          <t>Self-Built or Purchased Peak-Shaving Capacity by Renewable Energy Power Generation Enterprises to Increase Grid-Connected Scale</t>
        </is>
      </c>
      <c r="I38" s="305" t="inlineStr">
        <is>
          <t>N/A</t>
        </is>
      </c>
      <c r="J38" s="305" t="inlineStr">
        <is>
          <t>可再生能源发电企业自建或购买调峰能力增加并网规模是由国家发展改革委、国家能源局联合建立的自愿性目标机制，引导可再生能源发电企业通过自建或购买调峰储能能力的方式，增加可再生能源发电装机并网规模。通知（发改运行〔2021〕1138号）明确，在电网企业承担保障性并网责任的基础上，鼓励风电、太阳能发电企业通过自建、合建或市场化购买调峰资源的方式增加并网规模。调峰资源包括抽水蓄能、电化学储能等新型储能、气电、光热电站和灵活性制造改造的煤电。挂钩比例要求：超过保障性并网以外的规模，初期按功率15%的挂钩比例配建调峰能力（时长4小时以上），按20%以上比例配建的优先并网。合建方式可按出资比例折算。购买调峰能力包括购买调峰储能项目和购买调峰储能服务两种方式，被购买主体仅限于本年度新建的调峰资源。发电项目须与新增调峰项目同步建成、同步并网。未用完的调峰资源可市场化交易给其他发电企业，但不允许结转至下年。电网调度机构不定期对调峰项目开展调度测试，确保能力真实可用。参与为自愿性质，但虚假承诺按未完成容量2倍扣除调峰能力并取消下年度自行承担消纳责任资格。</t>
        </is>
      </c>
      <c r="K38" s="305" t="inlineStr">
        <is>
          <t>可再生能源发展；能源安全</t>
        </is>
      </c>
      <c r="L38" s="305" t="inlineStr">
        <is>
          <t>直接</t>
        </is>
      </c>
      <c r="M38" s="305" t="inlineStr">
        <is>
          <t>供给侧</t>
        </is>
      </c>
      <c r="N38" s="305" t="inlineStr">
        <is>
          <t>中国</t>
        </is>
      </c>
      <c r="O38" s="305" t="inlineStr">
        <is>
          <t>国家</t>
        </is>
      </c>
      <c r="P38" s="305" t="inlineStr">
        <is>
          <t>N/A</t>
        </is>
      </c>
      <c r="Q38" s="305" t="inlineStr">
        <is>
          <t>29/07/2021</t>
        </is>
      </c>
      <c r="R38" s="305" t="inlineStr">
        <is>
          <t>10/08/2021</t>
        </is>
      </c>
      <c r="S38" s="305" t="inlineStr">
        <is>
          <t>N/A</t>
        </is>
      </c>
      <c r="T38" s="305" t="inlineStr">
        <is>
          <t>N/A</t>
        </is>
      </c>
      <c r="U38" s="305" t="inlineStr">
        <is>
          <t>N/A</t>
        </is>
      </c>
      <c r="V38" s="305">
        <f>IF(R38="","生效",IF(R38="N/A","生效",IF(TODAY()&lt;DATE(VALUE(RIGHT(R38,4)),VALUE(MID(R38,4,2)),VALUE(LEFT(R38,2))),"计划实施",IF(S38="","生效",IF(S38="N/A","生效",IF(TODAY()&lt;DATE(VALUE(RIGHT(S38,4)),VALUE(MID(S38,4,2)),VALUE(LEFT(S38,2))),"生效","已终止"))))))</f>
        <v/>
      </c>
      <c r="W38" s="305" t="inlineStr">
        <is>
          <t>国家发展和改革委员会（经济运行调节局）；国家能源局（新能源和可再生能源司）</t>
        </is>
      </c>
      <c r="X38" s="305" t="inlineStr">
        <is>
          <t>调峰资源（抽水蓄能、电化学储能等新型储能、气电、光热电站、灵活性改造煤电）</t>
        </is>
      </c>
      <c r="Y38" s="305" t="inlineStr">
        <is>
          <t>新建</t>
        </is>
      </c>
      <c r="Z38" s="305" t="inlineStr">
        <is>
          <t>本工具界定和覆盖的对象为用于增加可再生能源并网规模的调峰储能资源，包括抽水蓄能电站、电化学储能等新型储能设施、天然气发电、光热电站以及经灵活性制造改造的煤电机组。调峰能力按装机规模（抽水蓄能、电化学储能、光热电站）、机组设计出力（气电）或改造前后可调出力范围差值（煤电灵活性改造）认定。</t>
        </is>
      </c>
      <c r="AA38" s="305" t="inlineStr">
        <is>
          <t>N/A</t>
        </is>
      </c>
      <c r="AB38" s="305" t="inlineStr">
        <is>
          <t>N/A</t>
        </is>
      </c>
      <c r="AC38" s="305" t="inlineStr">
        <is>
          <t>企业</t>
        </is>
      </c>
      <c r="AD38" s="305" t="inlineStr">
        <is>
          <t>风电、太阳能发电等可再生能源发电企业。企业可自愿选择自建、合建或市场化购买调峰储能能力的方式增加并网规模。参与为自愿性质，但虚假承诺的企业将被取消下年度自行承担可再生能源消纳责任资格。</t>
        </is>
      </c>
      <c r="AE38" s="305" t="inlineStr">
        <is>
          <t>电力生产、输送和分配</t>
        </is>
      </c>
      <c r="AF38" s="305" t="inlineStr">
        <is>
          <t>本工具规范和引导的活动为可再生能源发电企业通过自建或购买调峰储能能力增加可再生能源发电装机并网规模的全过程，包括：企业根据挂钩比例（初期15%，推荐20%以上）确定需配建的调峰能力规模；选择自建、合建或市场化购买方式落实调峰资源；确保发电项目与新增调峰项目同步建成、同步并网；接受电网调度机构的不定期调度测试；以及未用完调峰资源的省内市场化交易（不允许结转至下年）。参与为自愿性质，遵循「企业承诺、政府备案、过程核查、假一罚二」的确认原则。</t>
        </is>
      </c>
      <c r="AG38" s="305" t="inlineStr">
        <is>
          <t>N/A</t>
        </is>
      </c>
      <c r="AH38" s="305" t="inlineStr">
        <is>
          <t>N/A</t>
        </is>
      </c>
      <c r="AI38" s="305" t="inlineStr">
        <is>
          <t>N/A</t>
        </is>
      </c>
      <c r="AJ38" s="305" t="inlineStr">
        <is>
          <t>1）超过保障性并网以外的规模，初期按功率15%的挂钩比例配建调峰能力（时长4小时以上），按20%以上比例配建的优先并网；2）合建方式按出资比例折算挂钩比例，初期可适当高于出资比例；3）购买调峰能力仅限于本年度新建的调峰资源；4）发电项目须与新增调峰项目同步建成、同步并网；5）调峰能力按装机规模、机组设计出力或可调出力范围差值认定；6）遵循「企业承诺、政府备案、过程核查、假一罚二（按未完成容量2倍扣除调峰能力，限期整改）「的确认原则；7）未用完的调峰资源可在省内市场化交易，不允许结转至下年；8）参与为自愿性质。</t>
        </is>
      </c>
      <c r="AK38" s="305" t="inlineStr">
        <is>
          <t>N/A</t>
        </is>
      </c>
      <c r="AL38" s="305" t="inlineStr">
        <is>
          <t>N/A</t>
        </is>
      </c>
      <c r="AM38" s="305" t="inlineStr">
        <is>
          <t>按20%以上挂钩比例配建调峰能力的企业获得优先并网安排；未用完的调峰资源可在省内市场化交易给其他发电企业，增加额外收益。</t>
        </is>
      </c>
      <c r="AN38" s="305" t="inlineStr">
        <is>
          <t>电网调度机构不定期对调峰储能项目开展调度测试，确保调峰能力真实可用。各省（区、市）发展改革委和能源主管部门对本地区落实情况进行监督管理。国家发展改革委和国家能源局对各地进展情况进行统筹跟踪，适时开展第三方评估。</t>
        </is>
      </c>
      <c r="AO38" s="305" t="inlineStr">
        <is>
          <t>虚假承诺或未按承诺履行的企业，按未完成容量的2倍扣除调峰能力，责令限期整改；未按期整改到位的，取消下年度自行承担可再生能源消纳责任资格。</t>
        </is>
      </c>
      <c r="AP38" s="305" t="inlineStr">
        <is>
          <t>N/A（本工具为自愿性目标机制，通过增加可再生能源并网规模间接促进减排，碳排放覆盖量取决于企业自愿参与和新增调峰能力的实际规模，无直接可量化的固定覆盖量）</t>
        </is>
      </c>
      <c r="AQ38" s="305" t="inlineStr">
        <is>
          <t>N/A（本工具为自愿性工具，碳排放覆盖占比取决于自愿参与情况）</t>
        </is>
      </c>
      <c r="AR38" s="305" t="inlineStr">
        <is>
          <t>D35</t>
        </is>
      </c>
      <c r="AS38" s="305" t="inlineStr">
        <is>
          <t>CO2</t>
        </is>
      </c>
      <c r="AT38" s="305" t="inlineStr">
        <is>
          <t>正向</t>
        </is>
      </c>
      <c r="AU38" s="305" t="inlineStr">
        <is>
          <t>可再生能源发展；技术创新</t>
        </is>
      </c>
      <c r="AV38" s="305" t="inlineStr">
        <is>
          <t>国家发展改革委 国家能源局关于鼓励可再生能源发电企业自建或购买调峰能力增加并网规模的通知（发改运行〔2021〕1138号）</t>
        </is>
      </c>
      <c r="AW38" s="305" t="inlineStr">
        <is>
          <t>https://www.ndrc.gov.cn/xwdt/tzgg/202108/t20210810_1293397_ext.html</t>
        </is>
      </c>
      <c r="AX38" s="305" t="inlineStr">
        <is>
          <t>N/A</t>
        </is>
      </c>
    </row>
    <row r="39">
      <c r="A39" s="302" t="inlineStr">
        <is>
          <t>CHNVIIVLBI04S001</t>
        </is>
      </c>
      <c r="B39" s="302" t="inlineStr">
        <is>
          <t>子方案</t>
        </is>
      </c>
      <c r="C39" s="302" t="inlineStr">
        <is>
          <t>自愿性信息工具</t>
        </is>
      </c>
      <c r="D39" s="302" t="inlineStr">
        <is>
          <t>自愿性认证标识</t>
        </is>
      </c>
      <c r="E39" s="302" t="inlineStr">
        <is>
          <t>工业</t>
        </is>
      </c>
      <c r="F39" s="302" t="inlineStr">
        <is>
          <t>电解铝；水泥熟料；合成氨；乙烯；甲醇</t>
        </is>
      </c>
      <c r="G39" s="302" t="inlineStr">
        <is>
          <t>重点行业碳效领跑者</t>
        </is>
      </c>
      <c r="H39" s="302" t="inlineStr">
        <is>
          <t>Carbon Efficiency Top-Runner in Key Industries</t>
        </is>
      </c>
      <c r="I39" s="302" t="inlineStr">
        <is>
          <t>能效、碳效领跑者制度</t>
        </is>
      </c>
      <c r="J39" s="302" t="inlineStr">
        <is>
          <t>重点行业碳效领跑者是2026年度起在能效、碳效领跑者制度下新增的碳效对标遴选机制，依据产品碳足迹核算规则国家标准或团体标准，在电解铝、水泥熟料、合成氨、乙烯、甲醇5个细分行业遴选碳效水平领先的领跑者企业，以其产品碳排放强度作为行业基准和赶超目标，引导工业企业开展节能降碳改造、降低产品碳足迹。申报单位为年能源消费量超过1万吨标准煤或年二氧化碳排放量超过2.6万吨二氧化碳当量的独立法人，单位产品能效须达到或优于本行业现行能耗限额强制性国家标准1级（先进值）和《工业重点领域能效标杆水平和基准水平（2023年版）》标杆水平，绿色电力消费比例不低于本地区2025年可再生能源电力总量消纳责任权重、重点用能行业绿色电力消费比例。企业自愿申请，省级工业和信息化、发展改革、市场监管部门初审并择优推荐，工业和信息化部、国家发展改革委、市场监管总局组织复审并经专家评审确定和发布名单，原则上每个行业碳效领跑者企业数量不超过5家。参与为自愿性质，不设强制性合规义务和处罚。</t>
        </is>
      </c>
      <c r="K39" s="302" t="inlineStr">
        <is>
          <t>减缓气候变化</t>
        </is>
      </c>
      <c r="L39" s="302" t="inlineStr">
        <is>
          <t>间接</t>
        </is>
      </c>
      <c r="M39" s="302" t="inlineStr">
        <is>
          <t>供给侧</t>
        </is>
      </c>
      <c r="N39" s="302" t="inlineStr">
        <is>
          <t>中国</t>
        </is>
      </c>
      <c r="O39" s="302" t="inlineStr">
        <is>
          <t>国家</t>
        </is>
      </c>
      <c r="P39" s="302" t="inlineStr">
        <is>
          <t>N/A</t>
        </is>
      </c>
      <c r="Q39" s="302" t="inlineStr">
        <is>
          <t>30/07/2026</t>
        </is>
      </c>
      <c r="R39" s="302" t="inlineStr">
        <is>
          <t>03/08/2026</t>
        </is>
      </c>
      <c r="S39" s="302" t="inlineStr">
        <is>
          <t>N/A</t>
        </is>
      </c>
      <c r="T39" s="302" t="inlineStr">
        <is>
          <t>N/A</t>
        </is>
      </c>
      <c r="U39" s="302" t="inlineStr">
        <is>
          <t>N/A</t>
        </is>
      </c>
      <c r="V39" s="302">
        <f>IF(R39="","生效",IF(R39="N/A","生效",IF(TODAY()&lt;DATE(VALUE(RIGHT(R39,4)),VALUE(MID(R39,4,2)),VALUE(LEFT(R39,2))),"计划实施",IF(S39="","生效",IF(S39="N/A","生效",IF(TODAY()&lt;DATE(VALUE(RIGHT(S39,4)),VALUE(MID(S39,4,2)),VALUE(LEFT(S39,2))),"生效","已终止"))))))</f>
        <v/>
      </c>
      <c r="W39" s="302" t="inlineStr">
        <is>
          <t>工业和信息化部（节能与综合利用司）；国家发展和改革委员会（资源节约和环境保护司）；国家市场监督管理总局（计量司）</t>
        </is>
      </c>
      <c r="X39" s="302" t="inlineStr">
        <is>
          <t>重点行业工业企业（碳效领跑者遴选对象）</t>
        </is>
      </c>
      <c r="Y39" s="302" t="inlineStr">
        <is>
          <t>既有</t>
        </is>
      </c>
      <c r="Z39" s="302" t="inlineStr">
        <is>
          <t>覆盖电解铝、水泥熟料、合成氨、乙烯、甲醇5个细分行业的工业企业。申报单位为年能源消费量超过1万吨标准煤或年二氧化碳排放量超过2.6万吨二氧化碳当量的独立法人单位；单位产品能效须达到或优于本行业现行能耗限额强制性国家标准1级（先进值）和《工业重点领域能效标杆水平和基准水平（2023年版）》标杆水平，主要工艺设备处于国内领先水平；绿色电力消费比例不低于本地区2025年可再生能源电力总量消纳责任权重、重点用能行业绿色电力消费比例。遴选依据产品碳足迹核算规则国家标准或团体标准。</t>
        </is>
      </c>
      <c r="AA39" s="302" t="inlineStr">
        <is>
          <t>N/A</t>
        </is>
      </c>
      <c r="AB39" s="302" t="inlineStr">
        <is>
          <t>年能源消费量＞1万吨标准煤或年二氧化碳排放量＞2.6万吨二氧化碳当量</t>
        </is>
      </c>
      <c r="AC39" s="302" t="inlineStr">
        <is>
          <t>企业</t>
        </is>
      </c>
      <c r="AD39" s="302" t="inlineStr">
        <is>
          <t>5个细分行业（电解铝、水泥熟料、合成氨、乙烯、甲醇）的工业企业（独立法人单位）。企业自愿向所在地省级工业和信息化主管部门、发展改革委、市场监管部门提交碳效领跑者企业申请报告；鼓励行业协会推荐本行业符合要求的企业。原则上每个行业碳效领跑者企业数量不超过5家。</t>
        </is>
      </c>
      <c r="AE39" s="302" t="inlineStr">
        <is>
          <t>注册、许可及行政管理</t>
        </is>
      </c>
      <c r="AF39" s="302" t="inlineStr">
        <is>
          <t>碳效领跑者的自愿申请、地方初审、部门复审与名单发布、宣传推广的全过程。企业自愿申报，省级三部门初审并择优推荐（2026年9月15日前报送推荐意见及推荐表），工业和信息化部、国家发展改革委、市场监管总局组织复审并经专家评审确定名单，通过案例宣传、现场会等形式宣传推广先进经验。</t>
        </is>
      </c>
      <c r="AG39" s="302" t="inlineStr">
        <is>
          <t>N/A</t>
        </is>
      </c>
      <c r="AH39" s="302" t="inlineStr">
        <is>
          <t>N/A</t>
        </is>
      </c>
      <c r="AI39" s="302" t="inlineStr">
        <is>
          <t>N/A</t>
        </is>
      </c>
      <c r="AJ39" s="302" t="inlineStr">
        <is>
          <t>1）申报单位为年能源消费量超过1万吨标准煤或年二氧化碳排放量超过2.6万吨二氧化碳当量的独立法人；2）单位产品能效达到或优于本行业能耗限额强制性国家标准1级（先进值）和标杆水平，主要工艺设备处于国内领先水平；3）绿色电力消费比例不低于本地区2025年可再生能源电力总量消纳责任权重、重点用能行业绿色电力消费比例；4）按照GB/T 23331、GB/T 19022建设能源管理体系和测量管理体系，能源计量器具配备符合GB 17167并通过能源计量审查；5）制定实施节能降碳计划方案，建立节能目标责任制和节能奖惩制度，建设能耗在线监测系统、能源管控中心或能碳管理中心等；6）依据产品碳足迹核算规则国家标准或团体标准开展碳效对标；7）原则上每个行业碳效领跑者企业不超过5家；8）参与为自愿性质，不设强制性合规义务和处罚。</t>
        </is>
      </c>
      <c r="AK39" s="302" t="inlineStr">
        <is>
          <t>N/A</t>
        </is>
      </c>
      <c r="AL39" s="302" t="inlineStr">
        <is>
          <t>N/A</t>
        </is>
      </c>
      <c r="AM39" s="302" t="inlineStr">
        <is>
          <t>获得重点行业碳效领跑者企业称号并列入国家级名单发布，发挥行业标杆引领作用；各级主管部门通过案例宣传、现场会等形式广泛宣传推广先进经验，提升企业品牌价值和行业影响力；鼓励地方结合实际给予相应支持。</t>
        </is>
      </c>
      <c r="AN39" s="302" t="inlineStr">
        <is>
          <t>省级初审（2026年9月15日前报送推荐意见及推荐表）；工业和信息化部、国家发展改革委、市场监管总局组织复审，通过专家评审确定名单；每年组织新一轮推荐遴选，实行动态更新。</t>
        </is>
      </c>
      <c r="AO39" s="302" t="inlineStr">
        <is>
          <t>N/A（自愿性遴选标识，不设违规制裁。申报单位近三年存在较大及以上事故、比较重大以上行政处罚、失信等情形的不得申报；不再符合领跑者条件或弄虚作假的，取消资格。）</t>
        </is>
      </c>
      <c r="AP39" s="302" t="inlineStr">
        <is>
          <t>N/A（自愿性工具，覆盖量取决于自愿申报与入选企业的规模与数量，无固定可量化覆盖量）</t>
        </is>
      </c>
      <c r="AQ39" s="302" t="inlineStr">
        <is>
          <t>N/A</t>
        </is>
      </c>
      <c r="AR39" s="302" t="inlineStr">
        <is>
          <t>C20; C23; C24</t>
        </is>
      </c>
      <c r="AS39" s="302" t="inlineStr">
        <is>
          <t>CO2</t>
        </is>
      </c>
      <c r="AT39" s="302" t="inlineStr">
        <is>
          <t>正向</t>
        </is>
      </c>
      <c r="AU39" s="302" t="inlineStr">
        <is>
          <t>节能；技术创新；产业发展</t>
        </is>
      </c>
      <c r="AV39" s="302" t="inlineStr">
        <is>
          <t>关于组织开展2026年度重点行业能效、碳效领跑者企业推荐工作的通知（工信厅联节函〔2026〕372号）</t>
        </is>
      </c>
      <c r="AW39" s="302" t="inlineStr">
        <is>
          <t>https://wap.miit.gov.cn/zwgk/zcwj/wjfb/tz/art/2026/art_277a824ef0ae478faf7dc2d4f14b5db6.html</t>
        </is>
      </c>
      <c r="AX39" s="302" t="inlineStr">
        <is>
          <t>N/A</t>
        </is>
      </c>
    </row>
    <row r="40">
      <c r="A40" s="305" t="inlineStr">
        <is>
          <t>CHNVIIVLBI11S000</t>
        </is>
      </c>
      <c r="B40" s="305" t="inlineStr">
        <is>
          <t>工具</t>
        </is>
      </c>
      <c r="C40" s="305" t="inlineStr">
        <is>
          <t>自愿性信息工具</t>
        </is>
      </c>
      <c r="D40" s="305" t="inlineStr">
        <is>
          <t>自愿性认证标识</t>
        </is>
      </c>
      <c r="E40" s="305" t="inlineStr">
        <is>
          <t>工业</t>
        </is>
      </c>
      <c r="F40" s="305" t="inlineStr">
        <is>
          <t>N/A</t>
        </is>
      </c>
      <c r="G40" s="305" t="inlineStr">
        <is>
          <t>零碳工厂标识</t>
        </is>
      </c>
      <c r="H40" s="305" t="inlineStr">
        <is>
          <t>Zero-Carbon Factory Label</t>
        </is>
      </c>
      <c r="I40" s="305" t="inlineStr">
        <is>
          <t>N/A</t>
        </is>
      </c>
      <c r="J40" s="305" t="inlineStr">
        <is>
          <t>零碳工厂标识是工业和信息化部建立的国家级自愿性工厂评价认定与标识制度，依据《关于开展零碳工厂建设工作的指导意见》（工信部联节〔2026〕13号）和《工业和信息化部办公厅关于组织开展国家级零碳工厂建设工作的通知》（工信厅节函〔2026〕334号，2026年7月13日）设立。零碳工厂（含零碳算力设施）是指通过技术创新、结构调整和管理优化等减排措施，实现边界内二氧化碳排放持续降低、逐步趋向于近零的制造型企业或算力设施。制度采用'自愿申报、省级推荐、专家评审、建设管理、评估验收'的实施路径：申报单位自愿通过工业节能与绿色发展管理平台（green.miit.gov.cn）提交申报材料，省级工业和信息化主管部门审核推荐，工业和信息化部组织专家评审并公布国家级零碳工厂建设名单；建设期内（不晚于2030年）按年度完成核心指标年度目标，达到目标要求后按照'成熟一批、验收一批'原则组织验收，通过验收的正式成为国家级零碳工厂；建设期满仍未通过验收的调出建设名单；通过验收后须按年度持续披露核心指标达成情况。核心指标设'基本要求→目标要求'两档：单位能耗碳排放不高于1.8→0.2吨二氧化碳/吨标准煤；非化石能源消费占比不低于30%→95%；非化石能源电力消费物理认定量占比不低于10%→35%（适用于年电力消费量500万千瓦时以上的申报单位；算力设施不设基本要求）。参与为自愿性质，不设强制性合规义务和处罚。</t>
        </is>
      </c>
      <c r="K40" s="305" t="inlineStr">
        <is>
          <t>减缓气候变化；产业发展</t>
        </is>
      </c>
      <c r="L40" s="305" t="inlineStr">
        <is>
          <t>直接</t>
        </is>
      </c>
      <c r="M40" s="305" t="inlineStr">
        <is>
          <t>供给侧</t>
        </is>
      </c>
      <c r="N40" s="305" t="inlineStr">
        <is>
          <t>中国</t>
        </is>
      </c>
      <c r="O40" s="305" t="inlineStr">
        <is>
          <t>国家</t>
        </is>
      </c>
      <c r="P40" s="305" t="inlineStr">
        <is>
          <t>N/A</t>
        </is>
      </c>
      <c r="Q40" s="305" t="inlineStr">
        <is>
          <t>13/07/2026</t>
        </is>
      </c>
      <c r="R40" s="305" t="inlineStr">
        <is>
          <t>22/07/2026</t>
        </is>
      </c>
      <c r="S40" s="305" t="inlineStr">
        <is>
          <t>N/A</t>
        </is>
      </c>
      <c r="T40" s="305" t="inlineStr">
        <is>
          <t>N/A</t>
        </is>
      </c>
      <c r="U40" s="305" t="inlineStr">
        <is>
          <t>N/A</t>
        </is>
      </c>
      <c r="V40" s="305">
        <f>IF(R40="","生效",IF(R40="N/A","生效",IF(TODAY()&lt;DATE(VALUE(RIGHT(R40,4)),VALUE(MID(R40,4,2)),VALUE(LEFT(R40,2))),"计划实施",IF(S40="","生效",IF(S40="N/A","生效",IF(TODAY()&lt;DATE(VALUE(RIGHT(S40,4)),VALUE(MID(S40,4,2)),VALUE(LEFT(S40,2))),"生效","已终止"))))))</f>
        <v/>
      </c>
      <c r="W40" s="305" t="inlineStr">
        <is>
          <t>工业和信息化部（节能与综合利用司，牵头）；各省级工业和信息化主管部门（审核推荐与跟踪管理）</t>
        </is>
      </c>
      <c r="X40" s="305" t="inlineStr">
        <is>
          <t>制造型企业；算力设施（国家级零碳工厂认定评价对象）</t>
        </is>
      </c>
      <c r="Y40" s="305" t="inlineStr">
        <is>
          <t>既有</t>
        </is>
      </c>
      <c r="Z40" s="305" t="inlineStr">
        <is>
          <t>覆盖制造型企业和算力设施两类申报单位。制造型企业：具有独立法人资格（或为视同法人的独立核算单位）且从事实际生产的规模以上工业企业，年综合能源消费量不低于1000吨标准煤（电力折标系数按当量值），已入选国家绿色工厂名单，主要产品单位能耗达到或优于本行业能耗限额强制性国家标准1级（先进值）和《工业重点领域能效标杆水平和基准水平》标杆水平。算力设施：所有者具有独立法人资格、产权清晰、具有明确完整物理边界和独立供配电与制冷系统，规模不小于3000个标准机架（智算中心不适用该要求），电能利用效率达到GB 40879—2021《数据中心能效限定值及能效等级》2级及以上，已入选国家绿色算力设施名单（原国家绿色数据中心名单）。详见子方案S001（制造型企业）与S002（算力设施）。</t>
        </is>
      </c>
      <c r="AA40" s="305" t="inlineStr">
        <is>
          <t>N/A</t>
        </is>
      </c>
      <c r="AB40" s="305" t="inlineStr">
        <is>
          <t>年综合能源消费量≥1000吨标准煤（制造型企业）；规模≥3000个标准机架（算力设施，智算中心除外）</t>
        </is>
      </c>
      <c r="AC40" s="305" t="inlineStr">
        <is>
          <t>企业</t>
        </is>
      </c>
      <c r="AD40" s="305" t="inlineStr">
        <is>
          <t>制造型企业与算力设施所有者。申报单位自愿通过工业节能与绿色发展管理平台提交申报材料，经省级工业和信息化主管部门审核推荐、工业和信息化部评审后纳入国家级零碳工厂建设名单；按年度报送建设进展和核心指标变化情况，建设期满申请评估验收。参与为自愿性质，不设强制性合规义务和处罚。</t>
        </is>
      </c>
      <c r="AE40" s="305" t="inlineStr">
        <is>
          <t>注册、许可及行政管理</t>
        </is>
      </c>
      <c r="AF40" s="305" t="inlineStr">
        <is>
          <t>零碳工厂的自愿申报、审核推荐、评审公布、建设管理、评估验收与标识认定的全过程。建设名单内单位对照建设方案确定的年度目标和重点任务开展自我评估，定期通过管理平台报送年度建设进展、核心指标变化情况及绩效信息；因产能变化（算力设施规模变化）、能源供应条件变化等确需调整建设方案的，须报省级工业和信息化主管部门审核后通过管理平台上报。建设期满由省级工业和信息化主管部门组织评估、同意验收申请后上报，工业和信息化部按'成熟一批、验收一批'原则组织验收，通过验收的正式成为国家级零碳工厂。参与为自愿性质。</t>
        </is>
      </c>
      <c r="AG40" s="305" t="inlineStr">
        <is>
          <t>N/A</t>
        </is>
      </c>
      <c r="AH40" s="305" t="inlineStr">
        <is>
          <t>N/A</t>
        </is>
      </c>
      <c r="AI40" s="305" t="inlineStr">
        <is>
          <t>N/A</t>
        </is>
      </c>
      <c r="AJ40" s="305" t="inlineStr">
        <is>
          <t>1）制造型企业：年综合能源消费量≥1000吨标准煤、已入选国家绿色工厂名单、主要产品单位能耗达到或优于能耗限额1级（先进值）和标杆水平；2）算力设施：规模≥3000个标准机架（智算中心不适用）、PUE达到GB 40879—2021 2级及以上、已入选国家绿色算力设施名单（原国家绿色数据中心名单）；3）核心指标基本要求：单位能耗碳排放≤1.8吨二氧化碳/吨标准煤、非化石能源消费占比≥30%、非化石能源电力消费物理认定量占比≥10%（算力设施不设该基本要求；该指标适用于年电力消费量500万千瓦时以上的申报单位）；4）核心指标目标要求：单位能耗碳排放≤0.2吨二氧化碳/吨标准煤、非化石能源消费占比≥95%、非化石能源电力消费物理认定量占比≥35%，须在建设期内（不晚于2030年）达到；5）建立碳排放核算体系，碳排放数据遵循可测量、可报告、可核查原则；6）近三年不存在较大及以上安全、质量、环境污染事故及比较重大以上行政处罚等不良记录；7）参与为自愿性质，不设强制性合规义务和处罚。</t>
        </is>
      </c>
      <c r="AK40" s="305" t="inlineStr">
        <is>
          <t>N/A</t>
        </is>
      </c>
      <c r="AL40" s="305" t="inlineStr">
        <is>
          <t>N/A</t>
        </is>
      </c>
      <c r="AM40" s="305" t="inlineStr">
        <is>
          <t>通过验收正式获得国家级零碳工厂称号，提升企业品牌价值和示范引领效应；省级工业和信息化主管部门用好技术改造、绿色金融等政策，重点支持零碳工厂建设；鼓励有条件的地区建设省级零碳工厂；工业和信息化部对零碳工厂典型做法进行宣传，推广零碳工厂设计、融资、改造、管理等综合服务模式和系统解决方案。</t>
        </is>
      </c>
      <c r="AN40" s="305" t="inlineStr">
        <is>
          <t>建设名单内单位定期通过工业节能与绿色发展管理平台报送年度建设进展、核心指标变化情况及绩效信息；省级工业和信息化主管部门建立常态化跟踪机制，加强对名单内单位的指导和监督；工业和信息化部不定期对建设单位开展抽查核验；通过验收的零碳工厂按年度持续披露核心指标达成情况以及其他节能降碳举措实施情况。</t>
        </is>
      </c>
      <c r="AO40" s="305" t="inlineStr">
        <is>
          <t>N/A（自愿性评价认定标识，不设违规制裁。建设期满仍未通过验收的，按程序调出国家级零碳工厂建设名单。）</t>
        </is>
      </c>
      <c r="AP40" s="305" t="inlineStr">
        <is>
          <t>N/A（自愿性标识工具，覆盖量取决于自愿申报与通过认定的规模与数量，无固定可量化覆盖量）</t>
        </is>
      </c>
      <c r="AQ40" s="305" t="inlineStr">
        <is>
          <t>N/A</t>
        </is>
      </c>
      <c r="AR40" s="305" t="inlineStr">
        <is>
          <t>C; J63</t>
        </is>
      </c>
      <c r="AS40" s="305" t="inlineStr">
        <is>
          <t>CO2</t>
        </is>
      </c>
      <c r="AT40" s="305" t="inlineStr">
        <is>
          <t>正向</t>
        </is>
      </c>
      <c r="AU40" s="305" t="inlineStr">
        <is>
          <t>技术创新；产业发展；节能；可再生能源发展</t>
        </is>
      </c>
      <c r="AV40" s="305" t="inlineStr">
        <is>
          <t>工业和信息化部办公厅关于组织开展国家级零碳工厂建设工作的通知（工信厅节函〔2026〕334号）；关于开展零碳工厂建设工作的指导意见（工信部联节〔2026〕13号）</t>
        </is>
      </c>
      <c r="AW40" s="305" t="inlineStr">
        <is>
          <t>https://www.miit.gov.cn/jgsj/jns/nyjy/art/2026/art_93fe83f24eb843789a636f6c5f9e79c6.html</t>
        </is>
      </c>
      <c r="AX40" s="305" t="inlineStr">
        <is>
          <t>N/A</t>
        </is>
      </c>
    </row>
    <row r="41">
      <c r="A41" s="302" t="inlineStr">
        <is>
          <t>CHNVIIVLBI11S001</t>
        </is>
      </c>
      <c r="B41" s="302" t="inlineStr">
        <is>
          <t>子方案</t>
        </is>
      </c>
      <c r="C41" s="302" t="inlineStr">
        <is>
          <t>自愿性信息工具</t>
        </is>
      </c>
      <c r="D41" s="302" t="inlineStr">
        <is>
          <t>自愿性认证标识</t>
        </is>
      </c>
      <c r="E41" s="302" t="inlineStr">
        <is>
          <t>工业</t>
        </is>
      </c>
      <c r="F41" s="302" t="inlineStr">
        <is>
          <t>N/A</t>
        </is>
      </c>
      <c r="G41" s="302" t="inlineStr">
        <is>
          <t>零碳工厂（制造型企业）</t>
        </is>
      </c>
      <c r="H41" s="302" t="inlineStr">
        <is>
          <t>Zero-Carbon Factory (Manufacturing Enterprise)</t>
        </is>
      </c>
      <c r="I41" s="302" t="inlineStr">
        <is>
          <t>零碳工厂标识</t>
        </is>
      </c>
      <c r="J41" s="302" t="inlineStr">
        <is>
          <t>面向制造型企业的国家级零碳工厂建设与认定（零碳工厂标识制度的制造型企业子方案）。申报单位须具有独立法人资格，或为视同法人的独立核算单位；为从事实际生产的规模以上工业企业，年综合能源消费量不低于1000吨标准煤（电力折标系数按当量值），且已入选国家绿色工厂名单；主要产品单位能耗达到或优于本行业能耗限额强制性国家标准1级（先进值）和《工业重点领域能效标杆水平和基准水平》标杆水平，无上述标准或要求的应达到行业领先水平。核心指标设基本要求与目标要求两档：单位能耗碳排放不高于1.8→0.2吨二氧化碳/吨标准煤；非化石能源消费占比不低于30%→95%；非化石能源电力消费物理认定量占比不低于10%→35%（适用于年电力消费量500万千瓦时以上的申报单位）。须在建设期内（不晚于2030年）达到核心指标目标要求，经评估验收通过后正式成为国家级零碳工厂。参与为自愿性质，不设强制性合规义务和处罚。</t>
        </is>
      </c>
      <c r="K41" s="302" t="inlineStr">
        <is>
          <t>减缓气候变化；产业发展</t>
        </is>
      </c>
      <c r="L41" s="302" t="inlineStr">
        <is>
          <t>直接</t>
        </is>
      </c>
      <c r="M41" s="302" t="inlineStr">
        <is>
          <t>供给侧</t>
        </is>
      </c>
      <c r="N41" s="302" t="inlineStr">
        <is>
          <t>中国</t>
        </is>
      </c>
      <c r="O41" s="302" t="inlineStr">
        <is>
          <t>国家</t>
        </is>
      </c>
      <c r="P41" s="302" t="inlineStr">
        <is>
          <t>N/A</t>
        </is>
      </c>
      <c r="Q41" s="302" t="inlineStr">
        <is>
          <t>13/07/2026</t>
        </is>
      </c>
      <c r="R41" s="302" t="inlineStr">
        <is>
          <t>22/07/2026</t>
        </is>
      </c>
      <c r="S41" s="302" t="inlineStr">
        <is>
          <t>N/A</t>
        </is>
      </c>
      <c r="T41" s="302" t="inlineStr">
        <is>
          <t>N/A</t>
        </is>
      </c>
      <c r="U41" s="302" t="inlineStr">
        <is>
          <t>N/A</t>
        </is>
      </c>
      <c r="V41" s="302">
        <f>IF(R41="","生效",IF(R41="N/A","生效",IF(TODAY()&lt;DATE(VALUE(RIGHT(R41,4)),VALUE(MID(R41,4,2)),VALUE(LEFT(R41,2))),"计划实施",IF(S41="","生效",IF(S41="N/A","生效",IF(TODAY()&lt;DATE(VALUE(RIGHT(S41,4)),VALUE(MID(S41,4,2)),VALUE(LEFT(S41,2))),"生效","已终止"))))))</f>
        <v/>
      </c>
      <c r="W41" s="302" t="inlineStr">
        <is>
          <t>工业和信息化部（节能与综合利用司）；各省级工业和信息化主管部门</t>
        </is>
      </c>
      <c r="X41" s="302" t="inlineStr">
        <is>
          <t>规模以上工业企业（制造型）</t>
        </is>
      </c>
      <c r="Y41" s="302" t="inlineStr">
        <is>
          <t>既有</t>
        </is>
      </c>
      <c r="Z41" s="302" t="inlineStr">
        <is>
          <t>从事实际生产的规模以上工业企业，年综合能源消费量不低于1000吨标准煤（电力折标系数按当量值），已入选国家绿色工厂名单。主要产品单位能耗须达到或优于本行业能耗限额强制性国家标准1级（先进值）和《工业重点领域能效标杆水平和基准水平》标杆水平；无上述标准或要求的，应达到行业领先水平。</t>
        </is>
      </c>
      <c r="AA41" s="302" t="inlineStr">
        <is>
          <t>N/A</t>
        </is>
      </c>
      <c r="AB41" s="302" t="inlineStr">
        <is>
          <t>年综合能源消费量≥1000吨标准煤（电力折标系数按当量值）</t>
        </is>
      </c>
      <c r="AC41" s="302" t="inlineStr">
        <is>
          <t>企业</t>
        </is>
      </c>
      <c r="AD41" s="302" t="inlineStr">
        <is>
          <t>制造型企业（具有独立法人资格，或为视同法人的独立核算单位）。申报单位自愿通过工业节能与绿色发展管理平台提交申报材料，申报材料作为后续跟踪管理、评估验收的主要依据；对申报内容真实性、准确性负责。</t>
        </is>
      </c>
      <c r="AE41" s="302" t="inlineStr">
        <is>
          <t>注册、许可及行政管理</t>
        </is>
      </c>
      <c r="AF41" s="302" t="inlineStr">
        <is>
          <t>制造型企业的自愿申报、建设实施与评估验收全过程。对照建设方案确定的年度目标和重点任务开展自我评估，定期通过管理平台报送年度建设进展、核心指标变化情况及绩效信息；建设期满经省级评估和工业和信息化部验收通过后正式成为国家级零碳工厂。</t>
        </is>
      </c>
      <c r="AG41" s="302" t="inlineStr">
        <is>
          <t>N/A</t>
        </is>
      </c>
      <c r="AH41" s="302" t="inlineStr">
        <is>
          <t>N/A</t>
        </is>
      </c>
      <c r="AI41" s="302" t="inlineStr">
        <is>
          <t>N/A</t>
        </is>
      </c>
      <c r="AJ41" s="302" t="inlineStr">
        <is>
          <t>1）年综合能源消费量≥1000吨标准煤且已入选国家绿色工厂名单的规模以上工业企业；2）主要产品单位能耗达到或优于本行业能耗限额强制性国家标准1级（先进值）和标杆水平；3）核心指标基本要求：单位能耗碳排放≤1.8吨二氧化碳/吨标准煤、非化石能源消费占比≥30%、非化石能源电力消费物理认定量占比≥10%（适用于年电力消费量500万千瓦时以上）；4）核心指标目标要求：单位能耗碳排放≤0.2吨二氧化碳/吨标准煤、非化石能源消费占比≥95%、非化石能源电力消费物理认定量占比≥35%，须在建设期内（不晚于2030年）达到；5）建立碳排放核算体系，遵循可测量、可报告、可核查原则；6）参与为自愿性质，不设强制性合规义务和处罚。</t>
        </is>
      </c>
      <c r="AK41" s="302" t="inlineStr">
        <is>
          <t>N/A</t>
        </is>
      </c>
      <c r="AL41" s="302" t="inlineStr">
        <is>
          <t>N/A</t>
        </is>
      </c>
      <c r="AM41" s="302" t="inlineStr">
        <is>
          <t>通过验收正式获得国家级零碳工厂称号，提升企业品牌价值和示范引领效应；省级工业和信息化主管部门用好技术改造、绿色金融等政策，重点支持零碳工厂建设；鼓励有条件的地区建设省级零碳工厂。</t>
        </is>
      </c>
      <c r="AN41" s="302" t="inlineStr">
        <is>
          <t>建设名单内单位定期通过工业节能与绿色发展管理平台报送年度建设进展、核心指标变化情况及绩效信息；省级工业和信息化主管部门建立常态化跟踪机制，加强对名单内单位的指导和监督；工业和信息化部不定期对建设单位开展抽查核验。</t>
        </is>
      </c>
      <c r="AO41" s="302" t="inlineStr">
        <is>
          <t>N/A（自愿性评价认定标识，不设违规制裁。建设期满仍未通过验收的，按程序调出国家级零碳工厂建设名单。）</t>
        </is>
      </c>
      <c r="AP41" s="302" t="inlineStr">
        <is>
          <t>N/A（自愿性标识工具，覆盖量取决于自愿申报与通过认定的企业规模与数量）</t>
        </is>
      </c>
      <c r="AQ41" s="302" t="inlineStr">
        <is>
          <t>N/A</t>
        </is>
      </c>
      <c r="AR41" s="302" t="inlineStr">
        <is>
          <t>C</t>
        </is>
      </c>
      <c r="AS41" s="302" t="inlineStr">
        <is>
          <t>CO2</t>
        </is>
      </c>
      <c r="AT41" s="302" t="inlineStr">
        <is>
          <t>正向</t>
        </is>
      </c>
      <c r="AU41" s="302" t="inlineStr">
        <is>
          <t>技术创新；产业发展；节能</t>
        </is>
      </c>
      <c r="AV41" s="302" t="inlineStr">
        <is>
          <t>工业和信息化部办公厅关于组织开展国家级零碳工厂建设工作的通知（工信厅节函〔2026〕334号）；关于开展零碳工厂建设工作的指导意见（工信部联节〔2026〕13号）</t>
        </is>
      </c>
      <c r="AW41" s="302" t="inlineStr">
        <is>
          <t>https://www.miit.gov.cn/jgsj/jns/nyjy/art/2026/art_93fe83f24eb843789a636f6c5f9e79c6.html</t>
        </is>
      </c>
      <c r="AX41" s="302" t="inlineStr">
        <is>
          <t>N/A</t>
        </is>
      </c>
    </row>
    <row r="42">
      <c r="A42" s="302" t="inlineStr">
        <is>
          <t>CHNVIIVLBI11S002</t>
        </is>
      </c>
      <c r="B42" s="302" t="inlineStr">
        <is>
          <t>子方案</t>
        </is>
      </c>
      <c r="C42" s="302" t="inlineStr">
        <is>
          <t>自愿性信息工具</t>
        </is>
      </c>
      <c r="D42" s="302" t="inlineStr">
        <is>
          <t>自愿性认证标识</t>
        </is>
      </c>
      <c r="E42" s="302" t="inlineStr">
        <is>
          <t>工业</t>
        </is>
      </c>
      <c r="F42" s="302" t="inlineStr">
        <is>
          <t>数据中心（算力设施）</t>
        </is>
      </c>
      <c r="G42" s="302" t="inlineStr">
        <is>
          <t>零碳算力设施</t>
        </is>
      </c>
      <c r="H42" s="302" t="inlineStr">
        <is>
          <t>Zero-Carbon Computing Facility</t>
        </is>
      </c>
      <c r="I42" s="302" t="inlineStr">
        <is>
          <t>零碳工厂标识</t>
        </is>
      </c>
      <c r="J42" s="302" t="inlineStr">
        <is>
          <t>面向算力设施的国家级零碳工厂建设与认定（零碳工厂标识制度的算力设施子方案）。申报单位（算力设施所有者）须具有独立法人资格，算力设施产权清晰，具有明确、完整的物理边界，拥有独立的供配电和制冷系统；规模不小于3000个标准机架（智算中心不适用该要求）；电能利用效率达到《数据中心能效限定值及能效等级》（GB 40879—2021）2级及以上水平；已入选国家绿色算力设施名单（原国家绿色数据中心名单）。核心指标设基本要求与目标要求两档：单位能耗碳排放不高于1.8→0.2吨二氧化碳/吨标准煤；非化石能源消费占比不低于30%→95%；非化石能源电力消费物理认定量占比不设基本要求、目标要求不低于35%（适用于年电力消费量500万千瓦时以上的申报单位）。须在建设期内（不晚于2030年）达到核心指标目标要求，经评估验收通过后正式成为国家级零碳工厂。参与为自愿性质，不设强制性合规义务和处罚。</t>
        </is>
      </c>
      <c r="K42" s="302" t="inlineStr">
        <is>
          <t>减缓气候变化；产业发展</t>
        </is>
      </c>
      <c r="L42" s="302" t="inlineStr">
        <is>
          <t>直接</t>
        </is>
      </c>
      <c r="M42" s="302" t="inlineStr">
        <is>
          <t>供给侧</t>
        </is>
      </c>
      <c r="N42" s="302" t="inlineStr">
        <is>
          <t>中国</t>
        </is>
      </c>
      <c r="O42" s="302" t="inlineStr">
        <is>
          <t>国家</t>
        </is>
      </c>
      <c r="P42" s="302" t="inlineStr">
        <is>
          <t>N/A</t>
        </is>
      </c>
      <c r="Q42" s="302" t="inlineStr">
        <is>
          <t>13/07/2026</t>
        </is>
      </c>
      <c r="R42" s="302" t="inlineStr">
        <is>
          <t>22/07/2026</t>
        </is>
      </c>
      <c r="S42" s="302" t="inlineStr">
        <is>
          <t>N/A</t>
        </is>
      </c>
      <c r="T42" s="302" t="inlineStr">
        <is>
          <t>N/A</t>
        </is>
      </c>
      <c r="U42" s="302" t="inlineStr">
        <is>
          <t>N/A</t>
        </is>
      </c>
      <c r="V42" s="302">
        <f>IF(R42="","生效",IF(R42="N/A","生效",IF(TODAY()&lt;DATE(VALUE(RIGHT(R42,4)),VALUE(MID(R42,4,2)),VALUE(LEFT(R42,2))),"计划实施",IF(S42="","生效",IF(S42="N/A","生效",IF(TODAY()&lt;DATE(VALUE(RIGHT(S42,4)),VALUE(MID(S42,4,2)),VALUE(LEFT(S42,2))),"生效","已终止"))))))</f>
        <v/>
      </c>
      <c r="W42" s="302" t="inlineStr">
        <is>
          <t>工业和信息化部（节能与综合利用司）；各省级工业和信息化主管部门</t>
        </is>
      </c>
      <c r="X42" s="302" t="inlineStr">
        <is>
          <t>算力设施</t>
        </is>
      </c>
      <c r="Y42" s="302" t="inlineStr">
        <is>
          <t>既有</t>
        </is>
      </c>
      <c r="Z42" s="302" t="inlineStr">
        <is>
          <t>产权清晰、具有明确完整物理边界、拥有独立供配电和制冷系统的算力设施。规模不小于3000个标准机架（智算中心不适用该要求）；电能利用效率达到《数据中心能效限定值及能效等级》（GB 40879—2021）2级及以上水平；已入选国家绿色算力设施名单（原国家绿色数据中心名单）。</t>
        </is>
      </c>
      <c r="AA42" s="302" t="inlineStr">
        <is>
          <t>N/A</t>
        </is>
      </c>
      <c r="AB42" s="302" t="inlineStr">
        <is>
          <t>规模≥3000个标准机架（智算中心不适用）；PUE达到GB 40879—2021 2级及以上</t>
        </is>
      </c>
      <c r="AC42" s="302" t="inlineStr">
        <is>
          <t>企业</t>
        </is>
      </c>
      <c r="AD42" s="302" t="inlineStr">
        <is>
          <t>算力设施所有者（具有独立法人资格）。申报单位自愿通过工业节能与绿色发展管理平台提交申报材料，申报材料作为后续跟踪管理、评估验收的主要依据；对申报内容真实性、准确性负责。</t>
        </is>
      </c>
      <c r="AE42" s="302" t="inlineStr">
        <is>
          <t>注册、许可及行政管理</t>
        </is>
      </c>
      <c r="AF42" s="302" t="inlineStr">
        <is>
          <t>算力设施的自愿申报、建设实施与评估验收全过程。对照建设方案确定的年度目标和重点任务开展自我评估，定期通过管理平台报送年度建设进展、核心指标变化情况及绩效信息；算力设施规模变化等确需调整建设方案的，须报省级工业和信息化主管部门审核后上报；建设期满经省级评估和工业和信息化部验收通过后正式成为国家级零碳工厂。</t>
        </is>
      </c>
      <c r="AG42" s="302" t="inlineStr">
        <is>
          <t>N/A</t>
        </is>
      </c>
      <c r="AH42" s="302" t="inlineStr">
        <is>
          <t>N/A</t>
        </is>
      </c>
      <c r="AI42" s="302" t="inlineStr">
        <is>
          <t>N/A</t>
        </is>
      </c>
      <c r="AJ42" s="302" t="inlineStr">
        <is>
          <t>1）算力设施产权清晰、具有独立供配电和制冷系统，规模≥3000个标准机架（智算中心不适用该要求）；2）电能利用效率达到GB 40879—2021 2级及以上；3）已入选国家绿色算力设施名单（原国家绿色数据中心名单）；4）核心指标基本要求：单位能耗碳排放≤1.8吨二氧化碳/吨标准煤、非化石能源消费占比≥30%（非化石能源电力消费物理认定量占比不设基本要求）；5）核心指标目标要求：单位能耗碳排放≤0.2吨二氧化碳/吨标准煤、非化石能源消费占比≥95%、非化石能源电力消费物理认定量占比≥35%（适用于年电力消费量500万千瓦时以上），须在建设期内（不晚于2030年）达到；6）建立碳排放核算体系，遵循可测量、可报告、可核查原则；7）参与为自愿性质，不设强制性合规义务和处罚。</t>
        </is>
      </c>
      <c r="AK42" s="302" t="inlineStr">
        <is>
          <t>N/A</t>
        </is>
      </c>
      <c r="AL42" s="302" t="inlineStr">
        <is>
          <t>N/A</t>
        </is>
      </c>
      <c r="AM42" s="302" t="inlineStr">
        <is>
          <t>通过验收正式获得国家级零碳工厂称号，提升企业品牌价值和示范引领效应；省级工业和信息化主管部门用好技术改造、绿色金融等政策，重点支持零碳工厂建设；鼓励有条件的地区建设省级零碳工厂。</t>
        </is>
      </c>
      <c r="AN42" s="302" t="inlineStr">
        <is>
          <t>建设名单内单位定期通过工业节能与绿色发展管理平台报送年度建设进展、核心指标变化情况及绩效信息；省级工业和信息化主管部门建立常态化跟踪机制，加强对名单内单位的指导和监督；工业和信息化部不定期对建设单位开展抽查核验。</t>
        </is>
      </c>
      <c r="AO42" s="302" t="inlineStr">
        <is>
          <t>N/A（自愿性评价认定标识，不设违规制裁。建设期满仍未通过验收的，按程序调出国家级零碳工厂建设名单。）</t>
        </is>
      </c>
      <c r="AP42" s="302" t="inlineStr">
        <is>
          <t>N/A（自愿性标识工具，覆盖量取决于自愿申报与通过认定的算力设施规模与数量）</t>
        </is>
      </c>
      <c r="AQ42" s="302" t="inlineStr">
        <is>
          <t>N/A</t>
        </is>
      </c>
      <c r="AR42" s="302" t="inlineStr">
        <is>
          <t>J63</t>
        </is>
      </c>
      <c r="AS42" s="302" t="inlineStr">
        <is>
          <t>CO2</t>
        </is>
      </c>
      <c r="AT42" s="302" t="inlineStr">
        <is>
          <t>正向</t>
        </is>
      </c>
      <c r="AU42" s="302" t="inlineStr">
        <is>
          <t>技术创新；节能；可再生能源发展</t>
        </is>
      </c>
      <c r="AV42" s="302" t="inlineStr">
        <is>
          <t>工业和信息化部办公厅关于组织开展国家级零碳工厂建设工作的通知（工信厅节函〔2026〕334号）；关于开展零碳工厂建设工作的指导意见（工信部联节〔2026〕13号）</t>
        </is>
      </c>
      <c r="AW42" s="302" t="inlineStr">
        <is>
          <t>https://www.miit.gov.cn/jgsj/jns/nyjy/art/2026/art_93fe83f24eb843789a636f6c5f9e79c6.html</t>
        </is>
      </c>
      <c r="AX42" s="302" t="inlineStr">
        <is>
          <t>N/A</t>
        </is>
      </c>
    </row>
  </sheetData>
  <mergeCells count="9">
    <mergeCell ref="X1:AL1"/>
    <mergeCell ref="AV1:AW1"/>
    <mergeCell ref="N1:W1"/>
    <mergeCell ref="AP1:AQ1"/>
    <mergeCell ref="C1:F1"/>
    <mergeCell ref="A1:B1"/>
    <mergeCell ref="AM1:AO1"/>
    <mergeCell ref="G1:M1"/>
    <mergeCell ref="AR1:AU1"/>
  </mergeCells>
  <pageMargins left="0.7" right="0.7" top="0.75" bottom="0.75" header="0.3" footer="0.3"/>
</worksheet>
</file>

<file path=xl/worksheets/sheet12.xml><?xml version="1.0" encoding="utf-8"?>
<worksheet xmlns="http://schemas.openxmlformats.org/spreadsheetml/2006/main">
  <sheetPr>
    <outlinePr summaryBelow="1" summaryRight="1"/>
    <pageSetUpPr/>
  </sheetPr>
  <dimension ref="A1:T97"/>
  <sheetViews>
    <sheetView workbookViewId="0">
      <selection activeCell="A1" sqref="A1"/>
    </sheetView>
  </sheetViews>
  <sheetFormatPr baseColWidth="8" defaultRowHeight="15"/>
  <cols>
    <col width="34.46484375" customWidth="1" min="1" max="1"/>
    <col width="54.06640625" customWidth="1" min="2" max="2"/>
    <col width="29.73046875" customWidth="1" min="3" max="3"/>
    <col width="125.86328125" customWidth="1" min="5" max="5"/>
  </cols>
  <sheetData>
    <row r="1" ht="15" customHeight="1">
      <c r="A1" s="228" t="inlineStr">
        <is>
          <t>板块</t>
        </is>
      </c>
      <c r="B1" s="228" t="inlineStr">
        <is>
          <t>属性</t>
        </is>
      </c>
      <c r="C1" s="228" t="inlineStr">
        <is>
          <t>属性定义</t>
        </is>
      </c>
      <c r="D1" s="228" t="inlineStr">
        <is>
          <t>录入类型</t>
        </is>
      </c>
      <c r="E1" s="228" t="inlineStr">
        <is>
          <t>详情</t>
        </is>
      </c>
      <c r="F1" s="187" t="n"/>
      <c r="G1" s="187" t="n"/>
      <c r="H1" s="187" t="n"/>
      <c r="I1" s="187" t="n"/>
      <c r="J1" s="187" t="n"/>
      <c r="K1" s="187" t="n"/>
      <c r="L1" s="187" t="n"/>
      <c r="M1" s="187" t="n"/>
      <c r="N1" s="187" t="n"/>
      <c r="O1" s="187" t="n"/>
      <c r="P1" s="187" t="n"/>
      <c r="Q1" s="187" t="n"/>
      <c r="R1" s="187" t="n"/>
      <c r="S1" s="187" t="n"/>
      <c r="T1" s="187" t="n"/>
    </row>
    <row r="2" ht="15" customHeight="1">
      <c r="A2" s="250" t="inlineStr">
        <is>
          <t>通用属性</t>
        </is>
      </c>
      <c r="B2" s="111" t="n"/>
      <c r="C2" s="111" t="n"/>
      <c r="D2" s="111" t="n"/>
      <c r="E2" s="112" t="n"/>
      <c r="F2" s="187" t="n"/>
      <c r="G2" s="187" t="n"/>
      <c r="H2" s="187" t="n"/>
      <c r="I2" s="187" t="n"/>
      <c r="J2" s="187" t="n"/>
      <c r="K2" s="187" t="n"/>
      <c r="L2" s="187" t="n"/>
      <c r="M2" s="187" t="n"/>
      <c r="N2" s="187" t="n"/>
      <c r="O2" s="187" t="n"/>
      <c r="P2" s="187" t="n"/>
      <c r="Q2" s="187" t="n"/>
      <c r="R2" s="187" t="n"/>
      <c r="S2" s="187" t="n"/>
      <c r="T2" s="187" t="n"/>
    </row>
    <row r="3" ht="15" customHeight="1">
      <c r="A3" s="230" t="n"/>
      <c r="B3" s="231" t="inlineStr">
        <is>
          <t>工具/子方案</t>
        </is>
      </c>
      <c r="C3" s="232" t="inlineStr">
        <is>
          <t>指明该条目（Excel工作表中的一行）是政策工具本身，还是其子方案（即该政策工具的变体）</t>
        </is>
      </c>
      <c r="D3" s="232" t="inlineStr">
        <is>
          <t>分类</t>
        </is>
      </c>
      <c r="E3" s="232" t="inlineStr">
        <is>
          <t>工具；子方案</t>
        </is>
      </c>
      <c r="F3" s="187" t="n"/>
      <c r="G3" s="187" t="n"/>
      <c r="H3" s="187" t="n"/>
      <c r="I3" s="187" t="n"/>
      <c r="J3" s="187" t="n"/>
      <c r="K3" s="187" t="n"/>
      <c r="L3" s="187" t="n"/>
      <c r="M3" s="187" t="n"/>
      <c r="N3" s="187" t="n"/>
      <c r="O3" s="187" t="n"/>
      <c r="P3" s="187" t="n"/>
      <c r="Q3" s="187" t="n"/>
      <c r="R3" s="187" t="n"/>
      <c r="S3" s="187" t="n"/>
      <c r="T3" s="187" t="n"/>
    </row>
    <row r="4" ht="15" customHeight="1">
      <c r="A4" s="228" t="inlineStr">
        <is>
          <t>工具分类法</t>
        </is>
      </c>
      <c r="B4" s="232" t="inlineStr">
        <is>
          <t>工具类型</t>
        </is>
      </c>
      <c r="C4" s="232" t="inlineStr">
        <is>
          <t>依据IFCMA分类法划分的工具类型（参见IFCMA(2024)4/REV1）</t>
        </is>
      </c>
      <c r="D4" s="232" t="inlineStr">
        <is>
          <t>分类</t>
        </is>
      </c>
      <c r="E4" s="232" t="inlineStr">
        <is>
          <t>例如：税收、补贴；技术标准；绩效标准……</t>
        </is>
      </c>
      <c r="F4" s="187" t="n"/>
      <c r="G4" s="187" t="n"/>
      <c r="H4" s="187" t="n"/>
      <c r="I4" s="187" t="n"/>
      <c r="J4" s="187" t="n"/>
      <c r="K4" s="187" t="n"/>
      <c r="L4" s="187" t="n"/>
      <c r="M4" s="187" t="n"/>
      <c r="N4" s="187" t="n"/>
      <c r="O4" s="187" t="n"/>
      <c r="P4" s="187" t="n"/>
      <c r="Q4" s="187" t="n"/>
      <c r="R4" s="187" t="n"/>
      <c r="S4" s="187" t="n"/>
      <c r="T4" s="187" t="n"/>
    </row>
    <row r="5" ht="15" customHeight="1">
      <c r="A5" s="160" t="n"/>
      <c r="B5" s="232" t="inlineStr">
        <is>
          <t>工具名称</t>
        </is>
      </c>
      <c r="C5" s="232" t="inlineStr">
        <is>
          <t>IFCMA统一工具名称（初步，工具清单仍在编制中）</t>
        </is>
      </c>
      <c r="D5" s="232" t="inlineStr">
        <is>
          <t>分类</t>
        </is>
      </c>
      <c r="E5" s="232" t="inlineStr">
        <is>
          <t>例如：碳税、可再生电力上网电价补贴、CCS补贴、内燃机汽车禁令与淘汰、燃油经济性标准……</t>
        </is>
      </c>
      <c r="F5" s="187" t="n"/>
      <c r="G5" s="187" t="n"/>
      <c r="H5" s="187" t="n"/>
      <c r="I5" s="187" t="n"/>
      <c r="J5" s="187" t="n"/>
      <c r="K5" s="187" t="n"/>
      <c r="L5" s="187" t="n"/>
      <c r="M5" s="187" t="n"/>
      <c r="N5" s="187" t="n"/>
      <c r="O5" s="187" t="n"/>
      <c r="P5" s="187" t="n"/>
      <c r="Q5" s="187" t="n"/>
      <c r="R5" s="187" t="n"/>
      <c r="S5" s="187" t="n"/>
      <c r="T5" s="187" t="n"/>
    </row>
    <row r="6" ht="15" customHeight="1">
      <c r="A6" s="160" t="n"/>
      <c r="B6" s="232" t="inlineStr">
        <is>
          <t>排放部门</t>
        </is>
      </c>
      <c r="C6" s="232" t="inlineStr">
        <is>
          <t>基于IPCC排放源部门分类的IFCMA初步分类（简化版）</t>
        </is>
      </c>
      <c r="D6" s="232" t="inlineStr">
        <is>
          <t>分类</t>
        </is>
      </c>
      <c r="E6" s="233" t="inlineStr">
        <is>
          <t>能源、交通、建筑、工业、农业、废弃物、土地利用变化与林业（LULUCF）</t>
        </is>
      </c>
      <c r="F6" s="187" t="n"/>
      <c r="G6" s="187" t="n"/>
      <c r="H6" s="187" t="n"/>
      <c r="I6" s="187" t="n"/>
      <c r="J6" s="187" t="n"/>
      <c r="K6" s="187" t="n"/>
      <c r="L6" s="187" t="n"/>
      <c r="M6" s="187" t="n"/>
      <c r="N6" s="187" t="n"/>
      <c r="O6" s="187" t="n"/>
      <c r="P6" s="187" t="n"/>
      <c r="Q6" s="187" t="n"/>
      <c r="R6" s="187" t="n"/>
      <c r="S6" s="187" t="n"/>
      <c r="T6" s="187" t="n"/>
    </row>
    <row r="7" ht="15" customHeight="1">
      <c r="A7" s="162" t="n"/>
      <c r="B7" s="232" t="inlineStr">
        <is>
          <t>子行业</t>
        </is>
      </c>
      <c r="C7" s="233" t="inlineStr">
        <is>
          <t>指明“排放部门”之下的子行业；若无需细分，则与“排放部门”填写相同内容。</t>
        </is>
      </c>
      <c r="D7" s="232" t="inlineStr">
        <is>
          <t>分类</t>
        </is>
      </c>
      <c r="E7" s="232" t="inlineStr">
        <is>
          <t>煤炭、太阳能发电、风电、氢能、核电、钢铁、水泥、汽车、电池等</t>
        </is>
      </c>
      <c r="F7" s="187" t="n"/>
      <c r="G7" s="187" t="n"/>
      <c r="H7" s="187" t="n"/>
      <c r="I7" s="187" t="n"/>
      <c r="J7" s="187" t="n"/>
      <c r="K7" s="187" t="n"/>
      <c r="L7" s="187" t="n"/>
      <c r="M7" s="187" t="n"/>
      <c r="N7" s="187" t="n"/>
      <c r="O7" s="187" t="n"/>
      <c r="P7" s="187" t="n"/>
      <c r="Q7" s="187" t="n"/>
      <c r="R7" s="187" t="n"/>
      <c r="S7" s="187" t="n"/>
      <c r="T7" s="187" t="n"/>
    </row>
    <row r="8" ht="15" customHeight="1">
      <c r="A8" s="228" t="inlineStr">
        <is>
          <t>基本信息</t>
        </is>
      </c>
      <c r="B8" s="231" t="inlineStr">
        <is>
          <t>本国工具名称</t>
        </is>
      </c>
      <c r="C8" s="231" t="inlineStr">
        <is>
          <t>工具名称的原文表述。优先采用该政策通常为人所知的名称。若工具名称存在歧义，则采用该工具法律文件中所使用的名称。</t>
        </is>
      </c>
      <c r="D8" s="232" t="inlineStr">
        <is>
          <t>自由文本</t>
        </is>
      </c>
      <c r="E8" s="232" t="inlineStr">
        <is>
          <t>N/A</t>
        </is>
      </c>
      <c r="F8" s="187" t="n"/>
      <c r="G8" s="187" t="n"/>
      <c r="H8" s="187" t="n"/>
      <c r="I8" s="187" t="n"/>
      <c r="J8" s="187" t="n"/>
      <c r="K8" s="187" t="n"/>
      <c r="L8" s="187" t="n"/>
      <c r="M8" s="187" t="n"/>
      <c r="N8" s="187" t="n"/>
      <c r="O8" s="187" t="n"/>
      <c r="P8" s="187" t="n"/>
      <c r="Q8" s="187" t="n"/>
      <c r="R8" s="187" t="n"/>
      <c r="S8" s="187" t="n"/>
      <c r="T8" s="187" t="n"/>
    </row>
    <row r="9" ht="15" customHeight="1">
      <c r="A9" s="160" t="n"/>
      <c r="B9" s="231" t="inlineStr">
        <is>
          <t>英文工具名称</t>
        </is>
      </c>
      <c r="C9" s="231" t="inlineStr">
        <is>
          <t>本国工具名称的英文翻译</t>
        </is>
      </c>
      <c r="D9" s="232" t="inlineStr">
        <is>
          <t>自由文本</t>
        </is>
      </c>
      <c r="E9" s="232" t="inlineStr">
        <is>
          <t>N/A</t>
        </is>
      </c>
      <c r="F9" s="187" t="n"/>
      <c r="G9" s="187" t="n"/>
      <c r="H9" s="187" t="n"/>
      <c r="I9" s="187" t="n"/>
      <c r="J9" s="187" t="n"/>
      <c r="K9" s="187" t="n"/>
      <c r="L9" s="187" t="n"/>
      <c r="M9" s="187" t="n"/>
      <c r="N9" s="187" t="n"/>
      <c r="O9" s="187" t="n"/>
      <c r="P9" s="187" t="n"/>
      <c r="Q9" s="187" t="n"/>
      <c r="R9" s="187" t="n"/>
      <c r="S9" s="187" t="n"/>
      <c r="T9" s="187" t="n"/>
    </row>
    <row r="10" ht="15" customHeight="1">
      <c r="A10" s="160" t="n"/>
      <c r="B10" s="231" t="inlineStr">
        <is>
          <t>政策包</t>
        </is>
      </c>
      <c r="C10" s="231" t="inlineStr">
        <is>
          <t>政策包的名称（如适用）。政策包指有意将多个工具捆绑并共同实施的总体框架，以实现协同效应、最大化整体效果或最小化潜在权衡。例如建筑法规等综合性立法包，或美国《2022年通胀削减法案》、欧盟“Fit for 55”一揽子立法等框架。不包括政策之间的“横向”联系，如将税收收入专项用于特定补贴；此类联系通过工具专属属性予以记录。</t>
        </is>
      </c>
      <c r="D10" s="232" t="inlineStr">
        <is>
          <t>自由文本</t>
        </is>
      </c>
      <c r="E10" s="232" t="inlineStr">
        <is>
          <t>N/A</t>
        </is>
      </c>
      <c r="F10" s="187" t="n"/>
      <c r="G10" s="187" t="n"/>
      <c r="H10" s="187" t="n"/>
      <c r="I10" s="187" t="n"/>
      <c r="J10" s="187" t="n"/>
      <c r="K10" s="187" t="n"/>
      <c r="L10" s="187" t="n"/>
      <c r="M10" s="187" t="n"/>
      <c r="N10" s="187" t="n"/>
      <c r="O10" s="187" t="n"/>
      <c r="P10" s="187" t="n"/>
      <c r="Q10" s="187" t="n"/>
      <c r="R10" s="187" t="n"/>
      <c r="S10" s="187" t="n"/>
      <c r="T10" s="187" t="n"/>
    </row>
    <row r="11" ht="15" customHeight="1">
      <c r="A11" s="160" t="n"/>
      <c r="B11" s="231" t="inlineStr">
        <is>
          <t>描述</t>
        </is>
      </c>
      <c r="C11" s="231" t="inlineStr">
        <is>
          <t>对政策机制及具体设计特征的简要描述</t>
        </is>
      </c>
      <c r="D11" s="232" t="inlineStr">
        <is>
          <t>自由文本</t>
        </is>
      </c>
      <c r="E11" s="232" t="inlineStr">
        <is>
          <t>N/A</t>
        </is>
      </c>
      <c r="F11" s="187" t="n"/>
      <c r="G11" s="187" t="n"/>
      <c r="H11" s="187" t="n"/>
      <c r="I11" s="187" t="n"/>
      <c r="J11" s="187" t="n"/>
      <c r="K11" s="187" t="n"/>
      <c r="L11" s="187" t="n"/>
      <c r="M11" s="187" t="n"/>
      <c r="N11" s="187" t="n"/>
      <c r="O11" s="187" t="n"/>
      <c r="P11" s="187" t="n"/>
      <c r="Q11" s="187" t="n"/>
      <c r="R11" s="187" t="n"/>
      <c r="S11" s="187" t="n"/>
      <c r="T11" s="187" t="n"/>
    </row>
    <row r="12" ht="15" customHeight="1">
      <c r="A12" s="160" t="n"/>
      <c r="B12" s="231" t="inlineStr">
        <is>
          <t>目标</t>
        </is>
      </c>
      <c r="C12" s="231" t="inlineStr">
        <is>
          <t>法律文件中明确表述的政策目标</t>
        </is>
      </c>
      <c r="D12" s="232" t="inlineStr">
        <is>
          <t>分类（多选）</t>
        </is>
      </c>
      <c r="E12" s="232" t="inlineStr">
        <is>
          <t>空气污染；废弃物减量/循环经济；减缓气候变化；适应气候变化；经济增长；能源效率；能源安全；社会保障/减贫；其他；未指明</t>
        </is>
      </c>
      <c r="F12" s="187" t="n"/>
      <c r="G12" s="187" t="n"/>
      <c r="H12" s="187" t="n"/>
      <c r="I12" s="187" t="n"/>
      <c r="J12" s="187" t="n"/>
      <c r="K12" s="187" t="n"/>
      <c r="L12" s="187" t="n"/>
      <c r="M12" s="187" t="n"/>
      <c r="N12" s="187" t="n"/>
      <c r="O12" s="187" t="n"/>
      <c r="P12" s="187" t="n"/>
      <c r="Q12" s="187" t="n"/>
      <c r="R12" s="187" t="n"/>
      <c r="S12" s="187" t="n"/>
      <c r="T12" s="187" t="n"/>
    </row>
    <row r="13" ht="15" customHeight="1">
      <c r="A13" s="160" t="n"/>
      <c r="B13" s="231" t="inlineStr">
        <is>
          <t>减缓相关性</t>
        </is>
      </c>
      <c r="C13" s="231" t="inlineStr">
        <is>
          <t>指明该政策工具是气候变化减缓工具还是与减缓相关的工具。直接表示其为减缓工具，明确旨在减少或清除温室气体排放。间接表示其为与减缓相关的工具，可能引起排放变化（正向或负向），但不一定以减排或清除排放为首要目标。</t>
        </is>
      </c>
      <c r="D13" s="232" t="inlineStr">
        <is>
          <t>分类</t>
        </is>
      </c>
      <c r="E13" s="232" t="inlineStr">
        <is>
          <t>直接；间接</t>
        </is>
      </c>
      <c r="F13" s="187" t="n"/>
      <c r="G13" s="187" t="n"/>
      <c r="H13" s="187" t="n"/>
      <c r="I13" s="187" t="n"/>
      <c r="J13" s="187" t="n"/>
      <c r="K13" s="187" t="n"/>
      <c r="L13" s="187" t="n"/>
      <c r="M13" s="187" t="n"/>
      <c r="N13" s="187" t="n"/>
      <c r="O13" s="187" t="n"/>
      <c r="P13" s="187" t="n"/>
      <c r="Q13" s="187" t="n"/>
      <c r="R13" s="187" t="n"/>
      <c r="S13" s="187" t="n"/>
      <c r="T13" s="187" t="n"/>
    </row>
    <row r="14" ht="15" customHeight="1">
      <c r="A14" s="160" t="n"/>
      <c r="B14" s="232" t="inlineStr">
        <is>
          <t>作用渠道</t>
        </is>
      </c>
      <c r="C14" s="233" t="inlineStr">
        <is>
          <t>供给侧政策工具指直接作用于生产者行为的政策，包括高碳生产者和绿色产品生产者。
需求侧政策工具指直接作用于消费者行为的政策。
环境政策工具为供给侧和需求侧措施的有效运行创造有利条件。</t>
        </is>
      </c>
      <c r="D14" s="232" t="inlineStr">
        <is>
          <t>分类</t>
        </is>
      </c>
      <c r="E14" s="232" t="inlineStr">
        <is>
          <t>供给侧；需求侧；环境</t>
        </is>
      </c>
      <c r="F14" s="187" t="n"/>
      <c r="G14" s="187" t="n"/>
      <c r="H14" s="187" t="n"/>
      <c r="I14" s="187" t="n"/>
      <c r="J14" s="187" t="n"/>
      <c r="K14" s="187" t="n"/>
      <c r="L14" s="187" t="n"/>
      <c r="M14" s="187" t="n"/>
      <c r="N14" s="187" t="n"/>
      <c r="O14" s="187" t="n"/>
      <c r="P14" s="187" t="n"/>
      <c r="Q14" s="187" t="n"/>
      <c r="R14" s="187" t="n"/>
      <c r="S14" s="187" t="n"/>
      <c r="T14" s="187" t="n"/>
    </row>
    <row r="15" ht="15" customHeight="1">
      <c r="A15" s="160" t="n"/>
      <c r="B15" s="231" t="inlineStr">
        <is>
          <t>国家</t>
        </is>
      </c>
      <c r="C15" s="231" t="inlineStr">
        <is>
          <t>该政策工具适用的国家</t>
        </is>
      </c>
      <c r="D15" s="232" t="inlineStr">
        <is>
          <t>分类（单选）</t>
        </is>
      </c>
      <c r="E15" s="232" t="inlineStr">
        <is>
          <t>IFCMA成员国家清单</t>
        </is>
      </c>
      <c r="F15" s="187" t="n"/>
      <c r="G15" s="187" t="n"/>
      <c r="H15" s="187" t="n"/>
      <c r="I15" s="187" t="n"/>
      <c r="J15" s="187" t="n"/>
      <c r="K15" s="187" t="n"/>
      <c r="L15" s="187" t="n"/>
      <c r="M15" s="187" t="n"/>
      <c r="N15" s="187" t="n"/>
      <c r="O15" s="187" t="n"/>
      <c r="P15" s="187" t="n"/>
      <c r="Q15" s="187" t="n"/>
      <c r="R15" s="187" t="n"/>
      <c r="S15" s="187" t="n"/>
      <c r="T15" s="187" t="n"/>
    </row>
    <row r="16" ht="15" customHeight="1">
      <c r="A16" s="160" t="n"/>
      <c r="B16" s="231" t="inlineStr">
        <is>
          <t>管辖层级</t>
        </is>
      </c>
      <c r="C16" s="231" t="inlineStr">
        <is>
          <t>该工具适用的管辖层级</t>
        </is>
      </c>
      <c r="D16" s="232" t="inlineStr">
        <is>
          <t>分类（单选）</t>
        </is>
      </c>
      <c r="E16" s="232" t="inlineStr">
        <is>
          <t>国家级；次国家级；超国家级；经济特区</t>
        </is>
      </c>
      <c r="F16" s="187" t="n"/>
      <c r="G16" s="187" t="n"/>
      <c r="H16" s="187" t="n"/>
      <c r="I16" s="187" t="n"/>
      <c r="J16" s="187" t="n"/>
      <c r="K16" s="187" t="n"/>
      <c r="L16" s="187" t="n"/>
      <c r="M16" s="187" t="n"/>
      <c r="N16" s="187" t="n"/>
      <c r="O16" s="187" t="n"/>
      <c r="P16" s="187" t="n"/>
      <c r="Q16" s="187" t="n"/>
      <c r="R16" s="187" t="n"/>
      <c r="S16" s="187" t="n"/>
      <c r="T16" s="187" t="n"/>
    </row>
    <row r="17" ht="15" customHeight="1">
      <c r="A17" s="160" t="n"/>
      <c r="B17" s="231" t="inlineStr">
        <is>
          <t>管辖地名称</t>
        </is>
      </c>
      <c r="C17" s="231" t="inlineStr">
        <is>
          <t>若工具在超国家/国际层级或次国家级适用，填写管辖地名称（以英文填写）</t>
        </is>
      </c>
      <c r="D17" s="232" t="inlineStr">
        <is>
          <t>自由文本</t>
        </is>
      </c>
      <c r="E17" s="232" t="inlineStr">
        <is>
          <t>N/A</t>
        </is>
      </c>
      <c r="F17" s="187" t="n"/>
      <c r="G17" s="187" t="n"/>
      <c r="H17" s="187" t="n"/>
      <c r="I17" s="187" t="n"/>
      <c r="J17" s="187" t="n"/>
      <c r="K17" s="187" t="n"/>
      <c r="L17" s="187" t="n"/>
      <c r="M17" s="187" t="n"/>
      <c r="N17" s="187" t="n"/>
      <c r="O17" s="187" t="n"/>
      <c r="P17" s="187" t="n"/>
      <c r="Q17" s="187" t="n"/>
      <c r="R17" s="187" t="n"/>
      <c r="S17" s="187" t="n"/>
      <c r="T17" s="187" t="n"/>
    </row>
    <row r="18" ht="15" customHeight="1">
      <c r="A18" s="160" t="n"/>
      <c r="B18" s="231" t="inlineStr">
        <is>
          <t>状态</t>
        </is>
      </c>
      <c r="C18" s="231" t="inlineStr">
        <is>
          <t>界定该工具是现行有效还是已失效，以及是否正在生效</t>
        </is>
      </c>
      <c r="D18" s="232" t="inlineStr">
        <is>
          <t>分类（单选）</t>
        </is>
      </c>
      <c r="E18" s="232" t="inlineStr">
        <is>
          <t>生效；计划实施；已终止；不存在</t>
        </is>
      </c>
      <c r="F18" s="187" t="n"/>
      <c r="G18" s="187" t="n"/>
      <c r="H18" s="187" t="n"/>
      <c r="I18" s="187" t="n"/>
      <c r="J18" s="187" t="n"/>
      <c r="K18" s="187" t="n"/>
      <c r="L18" s="187" t="n"/>
      <c r="M18" s="187" t="n"/>
      <c r="N18" s="187" t="n"/>
      <c r="O18" s="187" t="n"/>
      <c r="P18" s="187" t="n"/>
      <c r="Q18" s="187" t="n"/>
      <c r="R18" s="187" t="n"/>
      <c r="S18" s="187" t="n"/>
      <c r="T18" s="187" t="n"/>
    </row>
    <row r="19" ht="15" customHeight="1">
      <c r="A19" s="160" t="n"/>
      <c r="B19" s="231" t="inlineStr">
        <is>
          <t>通过日期</t>
        </is>
      </c>
      <c r="C19" s="231" t="inlineStr">
        <is>
          <t>该工具获批的日期</t>
        </is>
      </c>
      <c r="D19" s="232" t="inlineStr">
        <is>
          <t>日月年格式</t>
        </is>
      </c>
      <c r="E19" s="232" t="inlineStr">
        <is>
          <t>固定格式 [mm/yyyy] 或 [yyyy]</t>
        </is>
      </c>
      <c r="F19" s="187" t="n"/>
      <c r="G19" s="187" t="n"/>
      <c r="H19" s="187" t="n"/>
      <c r="I19" s="187" t="n"/>
      <c r="J19" s="187" t="n"/>
      <c r="K19" s="187" t="n"/>
      <c r="L19" s="187" t="n"/>
      <c r="M19" s="187" t="n"/>
      <c r="N19" s="187" t="n"/>
      <c r="O19" s="187" t="n"/>
      <c r="P19" s="187" t="n"/>
      <c r="Q19" s="187" t="n"/>
      <c r="R19" s="187" t="n"/>
      <c r="S19" s="187" t="n"/>
      <c r="T19" s="187" t="n"/>
    </row>
    <row r="20" ht="15" customHeight="1">
      <c r="A20" s="160" t="n"/>
      <c r="B20" s="231" t="inlineStr">
        <is>
          <t>生效日期</t>
        </is>
      </c>
      <c r="C20" s="231" t="inlineStr">
        <is>
          <t>该工具生效或即将生效、具有法律约束力的日期</t>
        </is>
      </c>
      <c r="D20" s="232" t="inlineStr">
        <is>
          <t>日月年格式</t>
        </is>
      </c>
      <c r="E20" s="232" t="inlineStr">
        <is>
          <t>固定格式 [mm/yyyy] 或 [yyyy]</t>
        </is>
      </c>
      <c r="F20" s="187" t="n"/>
      <c r="G20" s="187" t="n"/>
      <c r="H20" s="187" t="n"/>
      <c r="I20" s="187" t="n"/>
      <c r="J20" s="187" t="n"/>
      <c r="K20" s="187" t="n"/>
      <c r="L20" s="187" t="n"/>
      <c r="M20" s="187" t="n"/>
      <c r="N20" s="187" t="n"/>
      <c r="O20" s="187" t="n"/>
      <c r="P20" s="187" t="n"/>
      <c r="Q20" s="187" t="n"/>
      <c r="R20" s="187" t="n"/>
      <c r="S20" s="187" t="n"/>
      <c r="T20" s="187" t="n"/>
    </row>
    <row r="21" ht="15" customHeight="1">
      <c r="A21" s="160" t="n"/>
      <c r="B21" s="231" t="inlineStr">
        <is>
          <t>终止日期</t>
        </is>
      </c>
      <c r="C21" s="231" t="inlineStr">
        <is>
          <t>法律授权的最终要求生效的日期（如相关）</t>
        </is>
      </c>
      <c r="D21" s="232" t="inlineStr">
        <is>
          <t>日月年格式</t>
        </is>
      </c>
      <c r="E21" s="232" t="inlineStr">
        <is>
          <t>固定格式 [mm/yyyy] 或 [yyyy]</t>
        </is>
      </c>
      <c r="F21" s="187" t="n"/>
      <c r="G21" s="187" t="n"/>
      <c r="H21" s="187" t="n"/>
      <c r="I21" s="187" t="n"/>
      <c r="J21" s="187" t="n"/>
      <c r="K21" s="187" t="n"/>
      <c r="L21" s="187" t="n"/>
      <c r="M21" s="187" t="n"/>
      <c r="N21" s="187" t="n"/>
      <c r="O21" s="187" t="n"/>
      <c r="P21" s="187" t="n"/>
      <c r="Q21" s="187" t="n"/>
      <c r="R21" s="187" t="n"/>
      <c r="S21" s="187" t="n"/>
      <c r="T21" s="187" t="n"/>
    </row>
    <row r="22" ht="15" customHeight="1">
      <c r="A22" s="160" t="n"/>
      <c r="B22" s="231" t="inlineStr">
        <is>
          <t>最近修订</t>
        </is>
      </c>
      <c r="C22" s="231" t="inlineStr">
        <is>
          <t>该政策工具最近一次更新/修订的日期</t>
        </is>
      </c>
      <c r="D22" s="232" t="inlineStr">
        <is>
          <t>日月年格式</t>
        </is>
      </c>
      <c r="E22" s="232" t="inlineStr">
        <is>
          <t>固定格式 [mm/yyyy] 或 [yyyy]</t>
        </is>
      </c>
      <c r="F22" s="187" t="n"/>
      <c r="G22" s="187" t="n"/>
      <c r="H22" s="187" t="n"/>
      <c r="I22" s="187" t="n"/>
      <c r="J22" s="187" t="n"/>
      <c r="K22" s="187" t="n"/>
      <c r="L22" s="187" t="n"/>
      <c r="M22" s="187" t="n"/>
      <c r="N22" s="187" t="n"/>
      <c r="O22" s="187" t="n"/>
      <c r="P22" s="187" t="n"/>
      <c r="Q22" s="187" t="n"/>
      <c r="R22" s="187" t="n"/>
      <c r="S22" s="187" t="n"/>
      <c r="T22" s="187" t="n"/>
    </row>
    <row r="23" ht="15" customHeight="1">
      <c r="A23" s="160" t="n"/>
      <c r="B23" s="231" t="inlineStr">
        <is>
          <t>最近修订（详情）</t>
        </is>
      </c>
      <c r="C23" s="231" t="inlineStr">
        <is>
          <t>说明最近一次修订的性质（如适用）、修改内容[扩大范围、调整强度、新增专项资金安排等]以及/或此前相关修订</t>
        </is>
      </c>
      <c r="D23" s="232" t="inlineStr">
        <is>
          <t>自由文本</t>
        </is>
      </c>
      <c r="E23" s="232" t="n"/>
      <c r="F23" s="187" t="n"/>
      <c r="G23" s="187" t="n"/>
      <c r="H23" s="187" t="n"/>
      <c r="I23" s="187" t="n"/>
      <c r="J23" s="187" t="n"/>
      <c r="K23" s="187" t="n"/>
      <c r="L23" s="187" t="n"/>
      <c r="M23" s="187" t="n"/>
      <c r="N23" s="187" t="n"/>
      <c r="O23" s="187" t="n"/>
      <c r="P23" s="187" t="n"/>
      <c r="Q23" s="187" t="n"/>
      <c r="R23" s="187" t="n"/>
      <c r="S23" s="187" t="n"/>
      <c r="T23" s="187" t="n"/>
    </row>
    <row r="24" ht="15" customHeight="1">
      <c r="A24" s="162" t="n"/>
      <c r="B24" s="231" t="inlineStr">
        <is>
          <t>管理机构</t>
        </is>
      </c>
      <c r="C24" s="231" t="inlineStr">
        <is>
          <t>实施和管理该工具的机构。包括设定费率及/或界定政策基础</t>
        </is>
      </c>
      <c r="D24" s="232" t="inlineStr">
        <is>
          <t>自由文本</t>
        </is>
      </c>
      <c r="E24" s="232" t="inlineStr">
        <is>
          <t>N/A</t>
        </is>
      </c>
      <c r="F24" s="187" t="n"/>
      <c r="G24" s="187" t="n"/>
      <c r="H24" s="187" t="n"/>
      <c r="I24" s="187" t="n"/>
      <c r="J24" s="187" t="n"/>
      <c r="K24" s="187" t="n"/>
      <c r="L24" s="187" t="n"/>
      <c r="M24" s="187" t="n"/>
      <c r="N24" s="187" t="n"/>
      <c r="O24" s="187" t="n"/>
      <c r="P24" s="187" t="n"/>
      <c r="Q24" s="187" t="n"/>
      <c r="R24" s="187" t="n"/>
      <c r="S24" s="187" t="n"/>
      <c r="T24" s="187" t="n"/>
    </row>
    <row r="25" ht="15" customHeight="1">
      <c r="A25" s="228" t="inlineStr">
        <is>
          <t>政策基础与强度</t>
        </is>
      </c>
      <c r="B25" s="231" t="inlineStr">
        <is>
          <t>受规制资产</t>
        </is>
      </c>
      <c r="C25" s="231" t="inlineStr">
        <is>
          <t>受规制的对象；可以是构筑物（如锅炉和汽轮机）、燃料（如煤炭或天然气）、排放物，也可以是产品、投入品等更一般的对象，以及无形资产</t>
        </is>
      </c>
      <c r="D25" s="232" t="inlineStr">
        <is>
          <t>分类（多选），可补充详情</t>
        </is>
      </c>
      <c r="E25" s="232" t="inlineStr">
        <is>
          <t>非穷尽清单</t>
        </is>
      </c>
      <c r="F25" s="187" t="n"/>
      <c r="G25" s="187" t="n"/>
      <c r="H25" s="187" t="n"/>
      <c r="I25" s="187" t="n"/>
      <c r="J25" s="187" t="n"/>
      <c r="K25" s="187" t="n"/>
      <c r="L25" s="187" t="n"/>
      <c r="M25" s="187" t="n"/>
      <c r="N25" s="187" t="n"/>
      <c r="O25" s="187" t="n"/>
      <c r="P25" s="187" t="n"/>
      <c r="Q25" s="187" t="n"/>
      <c r="R25" s="187" t="n"/>
      <c r="S25" s="187" t="n"/>
      <c r="T25" s="187" t="n"/>
    </row>
    <row r="26" ht="15" customHeight="1">
      <c r="A26" s="160" t="n"/>
      <c r="B26" s="231" t="inlineStr">
        <is>
          <t>受规制资产（状态）</t>
        </is>
      </c>
      <c r="C26" s="231" t="inlineStr">
        <is>
          <t>资产状态，即资产是新建/新售的、已存在的（既有建筑存量或车辆存量），还是二手售出的</t>
        </is>
      </c>
      <c r="D26" s="232" t="inlineStr">
        <is>
          <t>分类</t>
        </is>
      </c>
      <c r="E26" s="232" t="inlineStr">
        <is>
          <t>新建；既有</t>
        </is>
      </c>
      <c r="F26" s="187" t="n"/>
      <c r="G26" s="187" t="n"/>
      <c r="H26" s="187" t="n"/>
      <c r="I26" s="187" t="n"/>
      <c r="J26" s="187" t="n"/>
      <c r="K26" s="187" t="n"/>
      <c r="L26" s="187" t="n"/>
      <c r="M26" s="187" t="n"/>
      <c r="N26" s="187" t="n"/>
      <c r="O26" s="187" t="n"/>
      <c r="P26" s="187" t="n"/>
      <c r="Q26" s="187" t="n"/>
      <c r="R26" s="187" t="n"/>
      <c r="S26" s="187" t="n"/>
      <c r="T26" s="187" t="n"/>
    </row>
    <row r="27" ht="15" customHeight="1">
      <c r="A27" s="160" t="n"/>
      <c r="B27" s="231" t="inlineStr">
        <is>
          <t>受规制资产（详情）</t>
        </is>
      </c>
      <c r="C27" s="231" t="inlineStr">
        <is>
          <t>资产类型，视资产种类可有多种形式，可包括发动机类型或其他技术规格</t>
        </is>
      </c>
      <c r="D27" s="232" t="inlineStr">
        <is>
          <t>分类</t>
        </is>
      </c>
      <c r="E27" s="232" t="inlineStr">
        <is>
          <t>非穷尽清单</t>
        </is>
      </c>
      <c r="F27" s="187" t="n"/>
      <c r="G27" s="187" t="n"/>
      <c r="H27" s="187" t="n"/>
      <c r="I27" s="187" t="n"/>
      <c r="J27" s="187" t="n"/>
      <c r="K27" s="187" t="n"/>
      <c r="L27" s="187" t="n"/>
      <c r="M27" s="187" t="n"/>
      <c r="N27" s="187" t="n"/>
      <c r="O27" s="187" t="n"/>
      <c r="P27" s="187" t="n"/>
      <c r="Q27" s="187" t="n"/>
      <c r="R27" s="187" t="n"/>
      <c r="S27" s="187" t="n"/>
      <c r="T27" s="187" t="n"/>
    </row>
    <row r="28" ht="15" customHeight="1">
      <c r="A28" s="160" t="n"/>
      <c r="B28" s="231" t="inlineStr">
        <is>
          <t>受规制资产（其他）</t>
        </is>
      </c>
      <c r="C28" s="231" t="inlineStr">
        <is>
          <t>界定受规制资产所需的其他详情</t>
        </is>
      </c>
      <c r="D28" s="232" t="inlineStr">
        <is>
          <t>自由文本</t>
        </is>
      </c>
      <c r="E28" s="232" t="inlineStr">
        <is>
          <t>N/A</t>
        </is>
      </c>
      <c r="F28" s="187" t="n"/>
      <c r="G28" s="187" t="n"/>
      <c r="H28" s="187" t="n"/>
      <c r="I28" s="187" t="n"/>
      <c r="J28" s="187" t="n"/>
      <c r="K28" s="187" t="n"/>
      <c r="L28" s="187" t="n"/>
      <c r="M28" s="187" t="n"/>
      <c r="N28" s="187" t="n"/>
      <c r="O28" s="187" t="n"/>
      <c r="P28" s="187" t="n"/>
      <c r="Q28" s="187" t="n"/>
      <c r="R28" s="187" t="n"/>
      <c r="S28" s="187" t="n"/>
      <c r="T28" s="187" t="n"/>
    </row>
    <row r="29" ht="15" customHeight="1">
      <c r="A29" s="160" t="n"/>
      <c r="B29" s="231" t="inlineStr">
        <is>
          <t>受规制资产（阈值范围）</t>
        </is>
      </c>
      <c r="C29" s="231" t="inlineStr">
        <is>
          <t>指界定该工具所规制的政策基础范围或类别的具体详情。括号划定该工具规制条款适用的边界，例如收入区间、资产类别（如按规模划分）。</t>
        </is>
      </c>
      <c r="D29" s="232" t="inlineStr">
        <is>
          <t>开放结构</t>
        </is>
      </c>
      <c r="E29" s="232" t="inlineStr">
        <is>
          <t>[XXXX ; YYYY] + 单位</t>
        </is>
      </c>
      <c r="F29" s="187" t="n"/>
      <c r="G29" s="187" t="n"/>
      <c r="H29" s="187" t="n"/>
      <c r="I29" s="187" t="n"/>
      <c r="J29" s="187" t="n"/>
      <c r="K29" s="187" t="n"/>
      <c r="L29" s="187" t="n"/>
      <c r="M29" s="187" t="n"/>
      <c r="N29" s="187" t="n"/>
      <c r="O29" s="187" t="n"/>
      <c r="P29" s="187" t="n"/>
      <c r="Q29" s="187" t="n"/>
      <c r="R29" s="187" t="n"/>
      <c r="S29" s="187" t="n"/>
      <c r="T29" s="187" t="n"/>
    </row>
    <row r="30" ht="15" customHeight="1">
      <c r="A30" s="160" t="n"/>
      <c r="B30" s="231" t="inlineStr">
        <is>
          <t>受规制主体</t>
        </is>
      </c>
      <c r="C30" s="231" t="inlineStr">
        <is>
          <t>依法须遵守该政策工具，或获得既定利益或信息的主体</t>
        </is>
      </c>
      <c r="D30" s="232" t="inlineStr">
        <is>
          <t>分类（多选），可补充详情</t>
        </is>
      </c>
      <c r="E30" s="232" t="inlineStr">
        <is>
          <t>家庭；企业；政府；非政府组织</t>
        </is>
      </c>
      <c r="F30" s="187" t="n"/>
      <c r="G30" s="187" t="n"/>
      <c r="H30" s="187" t="n"/>
      <c r="I30" s="187" t="n"/>
      <c r="J30" s="187" t="n"/>
      <c r="K30" s="187" t="n"/>
      <c r="L30" s="187" t="n"/>
      <c r="M30" s="187" t="n"/>
      <c r="N30" s="187" t="n"/>
      <c r="O30" s="187" t="n"/>
      <c r="P30" s="187" t="n"/>
      <c r="Q30" s="187" t="n"/>
      <c r="R30" s="187" t="n"/>
      <c r="S30" s="187" t="n"/>
      <c r="T30" s="187" t="n"/>
    </row>
    <row r="31" ht="15" customHeight="1">
      <c r="A31" s="160" t="n"/>
      <c r="B31" s="231" t="inlineStr">
        <is>
          <t>受规制主体（详情）</t>
        </is>
      </c>
      <c r="C31" s="231" t="inlineStr">
        <is>
          <t>界定受规制主体所需的相关详情（例如：车龄超过10年的车辆、收入超过一定门槛的家庭/企业等）</t>
        </is>
      </c>
      <c r="D31" s="232" t="inlineStr">
        <is>
          <t>自由文本</t>
        </is>
      </c>
      <c r="E31" s="232" t="inlineStr">
        <is>
          <t>N/A</t>
        </is>
      </c>
      <c r="F31" s="187" t="n"/>
      <c r="G31" s="187" t="n"/>
      <c r="H31" s="187" t="n"/>
      <c r="I31" s="187" t="n"/>
      <c r="J31" s="187" t="n"/>
      <c r="K31" s="187" t="n"/>
      <c r="L31" s="187" t="n"/>
      <c r="M31" s="187" t="n"/>
      <c r="N31" s="187" t="n"/>
      <c r="O31" s="187" t="n"/>
      <c r="P31" s="187" t="n"/>
      <c r="Q31" s="187" t="n"/>
      <c r="R31" s="187" t="n"/>
      <c r="S31" s="187" t="n"/>
      <c r="T31" s="187" t="n"/>
    </row>
    <row r="32" ht="15" customHeight="1">
      <c r="A32" s="160" t="n"/>
      <c r="B32" s="231" t="inlineStr">
        <is>
          <t>受规制活动</t>
        </is>
      </c>
      <c r="C32" s="231" t="inlineStr">
        <is>
          <t>该政策工具干预的作用点</t>
        </is>
      </c>
      <c r="D32" s="232" t="inlineStr">
        <is>
          <t>分类（多选），可补充详情</t>
        </is>
      </c>
      <c r="E32" s="232" t="inlineStr">
        <is>
          <t>非穷尽清单</t>
        </is>
      </c>
      <c r="F32" s="187" t="n"/>
      <c r="G32" s="187" t="n"/>
      <c r="H32" s="187" t="n"/>
      <c r="I32" s="187" t="n"/>
      <c r="J32" s="187" t="n"/>
      <c r="K32" s="187" t="n"/>
      <c r="L32" s="187" t="n"/>
      <c r="M32" s="187" t="n"/>
      <c r="N32" s="187" t="n"/>
      <c r="O32" s="187" t="n"/>
      <c r="P32" s="187" t="n"/>
      <c r="Q32" s="187" t="n"/>
      <c r="R32" s="187" t="n"/>
      <c r="S32" s="187" t="n"/>
      <c r="T32" s="187" t="n"/>
    </row>
    <row r="33" ht="15" customHeight="1">
      <c r="A33" s="160" t="n"/>
      <c r="B33" s="231" t="inlineStr">
        <is>
          <t>受规制活动（详情）</t>
        </is>
      </c>
      <c r="C33" s="231" t="inlineStr">
        <is>
          <t>界定受规制活动所需的其他详情</t>
        </is>
      </c>
      <c r="D33" s="232" t="inlineStr">
        <is>
          <t>自由文本</t>
        </is>
      </c>
      <c r="E33" s="232" t="inlineStr">
        <is>
          <t>N/A</t>
        </is>
      </c>
      <c r="F33" s="187" t="n"/>
      <c r="G33" s="187" t="n"/>
      <c r="H33" s="187" t="n"/>
      <c r="I33" s="187" t="n"/>
      <c r="J33" s="187" t="n"/>
      <c r="K33" s="187" t="n"/>
      <c r="L33" s="187" t="n"/>
      <c r="M33" s="187" t="n"/>
      <c r="N33" s="187" t="n"/>
      <c r="O33" s="187" t="n"/>
      <c r="P33" s="187" t="n"/>
      <c r="Q33" s="187" t="n"/>
      <c r="R33" s="187" t="n"/>
      <c r="S33" s="187" t="n"/>
      <c r="T33" s="187" t="n"/>
    </row>
    <row r="34" ht="15" customHeight="1">
      <c r="A34" s="160" t="n"/>
      <c r="B34" s="231" t="inlineStr">
        <is>
          <t>强度（数值）</t>
        </is>
      </c>
      <c r="C34" s="231" t="inlineStr">
        <is>
          <t>法律文件中使用的数值（水平、费率、目标等）</t>
        </is>
      </c>
      <c r="D34" s="232" t="inlineStr">
        <is>
          <t>自由文本</t>
        </is>
      </c>
      <c r="E34" s="232" t="inlineStr">
        <is>
          <t>N/A</t>
        </is>
      </c>
      <c r="F34" s="187" t="n"/>
      <c r="G34" s="187" t="n"/>
      <c r="H34" s="187" t="n"/>
      <c r="I34" s="187" t="n"/>
      <c r="J34" s="187" t="n"/>
      <c r="K34" s="187" t="n"/>
      <c r="L34" s="187" t="n"/>
      <c r="M34" s="187" t="n"/>
      <c r="N34" s="187" t="n"/>
      <c r="O34" s="187" t="n"/>
      <c r="P34" s="187" t="n"/>
      <c r="Q34" s="187" t="n"/>
      <c r="R34" s="187" t="n"/>
      <c r="S34" s="187" t="n"/>
      <c r="T34" s="187" t="n"/>
    </row>
    <row r="35" ht="15" customHeight="1">
      <c r="A35" s="160" t="n"/>
      <c r="B35" s="231" t="inlineStr">
        <is>
          <t>强度（单位）</t>
        </is>
      </c>
      <c r="C35" s="231" t="inlineStr">
        <is>
          <t>强度数值的单位，例如：欧元、公里、%、等级等</t>
        </is>
      </c>
      <c r="D35" s="232" t="inlineStr">
        <is>
          <t>自由文本</t>
        </is>
      </c>
      <c r="E35" s="232" t="inlineStr">
        <is>
          <t>[按法规中所述的单位填写]</t>
        </is>
      </c>
      <c r="F35" s="187" t="n"/>
      <c r="G35" s="187" t="n"/>
      <c r="H35" s="187" t="n"/>
      <c r="I35" s="187" t="n"/>
      <c r="J35" s="187" t="n"/>
      <c r="K35" s="187" t="n"/>
      <c r="L35" s="187" t="n"/>
      <c r="M35" s="187" t="n"/>
      <c r="N35" s="187" t="n"/>
      <c r="O35" s="187" t="n"/>
      <c r="P35" s="187" t="n"/>
      <c r="Q35" s="187" t="n"/>
      <c r="R35" s="187" t="n"/>
      <c r="S35" s="187" t="n"/>
      <c r="T35" s="187" t="n"/>
    </row>
    <row r="36" ht="15" customHeight="1">
      <c r="A36" s="160" t="n"/>
      <c r="B36" s="231" t="inlineStr">
        <is>
          <t>强度（详情）</t>
        </is>
      </c>
      <c r="C36" s="231" t="inlineStr">
        <is>
          <t>关于强度的进一步详情（如需要）。例如：若强度按公式计算，可提供公式及平均强度值</t>
        </is>
      </c>
      <c r="D36" s="232" t="inlineStr">
        <is>
          <t>自由文本</t>
        </is>
      </c>
      <c r="E36" s="232" t="inlineStr">
        <is>
          <t>N/A</t>
        </is>
      </c>
      <c r="F36" s="187" t="n"/>
      <c r="G36" s="187" t="n"/>
      <c r="H36" s="187" t="n"/>
      <c r="I36" s="187" t="n"/>
      <c r="J36" s="187" t="n"/>
      <c r="K36" s="187" t="n"/>
      <c r="L36" s="187" t="n"/>
      <c r="M36" s="187" t="n"/>
      <c r="N36" s="187" t="n"/>
      <c r="O36" s="187" t="n"/>
      <c r="P36" s="187" t="n"/>
      <c r="Q36" s="187" t="n"/>
      <c r="R36" s="187" t="n"/>
      <c r="S36" s="187" t="n"/>
      <c r="T36" s="187" t="n"/>
    </row>
    <row r="37" ht="15" customHeight="1">
      <c r="A37" s="160" t="n"/>
      <c r="B37" s="231" t="inlineStr">
        <is>
          <t>要求说明</t>
        </is>
      </c>
      <c r="C37" s="231" t="inlineStr">
        <is>
          <t>若强度因某项尚未在资产、活动或主体属性中体现的要求而变化，且该要求对理解和描述该政策工具有意义，则在此填写该项要求。</t>
        </is>
      </c>
      <c r="D37" s="232" t="inlineStr">
        <is>
          <t>自由文本</t>
        </is>
      </c>
      <c r="E37" s="232" t="inlineStr">
        <is>
          <t>N/A</t>
        </is>
      </c>
      <c r="F37" s="187" t="n"/>
      <c r="G37" s="187" t="n"/>
      <c r="H37" s="187" t="n"/>
      <c r="I37" s="187" t="n"/>
      <c r="J37" s="187" t="n"/>
      <c r="K37" s="187" t="n"/>
      <c r="L37" s="187" t="n"/>
      <c r="M37" s="187" t="n"/>
      <c r="N37" s="187" t="n"/>
      <c r="O37" s="187" t="n"/>
      <c r="P37" s="187" t="n"/>
      <c r="Q37" s="187" t="n"/>
      <c r="R37" s="187" t="n"/>
      <c r="S37" s="187" t="n"/>
      <c r="T37" s="187" t="n"/>
    </row>
    <row r="38" ht="15" customHeight="1">
      <c r="A38" s="160" t="n"/>
      <c r="B38" s="231" t="inlineStr">
        <is>
          <t>合规计算方法I</t>
        </is>
      </c>
      <c r="C38" s="231" t="inlineStr">
        <is>
          <t>指明该工具适用于单个受规制资产，还是资产的加总（例如其总产量、总运营量或总销量）。</t>
        </is>
      </c>
      <c r="D38" s="232" t="inlineStr">
        <is>
          <t>自由文本</t>
        </is>
      </c>
      <c r="E38" s="232" t="inlineStr">
        <is>
          <t>N/A</t>
        </is>
      </c>
      <c r="F38" s="187" t="n"/>
      <c r="G38" s="187" t="n"/>
      <c r="H38" s="187" t="n"/>
      <c r="I38" s="187" t="n"/>
      <c r="J38" s="187" t="n"/>
      <c r="K38" s="187" t="n"/>
      <c r="L38" s="187" t="n"/>
      <c r="M38" s="187" t="n"/>
      <c r="N38" s="187" t="n"/>
      <c r="O38" s="187" t="n"/>
      <c r="P38" s="187" t="n"/>
      <c r="Q38" s="187" t="n"/>
      <c r="R38" s="187" t="n"/>
      <c r="S38" s="187" t="n"/>
      <c r="T38" s="187" t="n"/>
    </row>
    <row r="39" ht="15" customHeight="1">
      <c r="A39" s="162" t="n"/>
      <c r="B39" s="231" t="inlineStr">
        <is>
          <t>合规计算方法II</t>
        </is>
      </c>
      <c r="C39" s="231" t="inlineStr">
        <is>
          <t>描述用于评估是否满足该工具要求的方法或规则。</t>
        </is>
      </c>
      <c r="D39" s="232" t="inlineStr">
        <is>
          <t>自由文本</t>
        </is>
      </c>
      <c r="E39" s="232" t="inlineStr">
        <is>
          <t>N/A</t>
        </is>
      </c>
      <c r="F39" s="187" t="n"/>
      <c r="G39" s="187" t="n"/>
      <c r="H39" s="187" t="n"/>
      <c r="I39" s="187" t="n"/>
      <c r="J39" s="187" t="n"/>
      <c r="K39" s="187" t="n"/>
      <c r="L39" s="187" t="n"/>
      <c r="M39" s="187" t="n"/>
      <c r="N39" s="187" t="n"/>
      <c r="O39" s="187" t="n"/>
      <c r="P39" s="187" t="n"/>
      <c r="Q39" s="187" t="n"/>
      <c r="R39" s="187" t="n"/>
      <c r="S39" s="187" t="n"/>
      <c r="T39" s="187" t="n"/>
    </row>
    <row r="40" ht="15" customHeight="1">
      <c r="A40" s="228" t="inlineStr">
        <is>
          <t>法律参考</t>
        </is>
      </c>
      <c r="B40" s="231" t="inlineStr">
        <is>
          <t>法律文件名称</t>
        </is>
      </c>
      <c r="C40" s="231" t="inlineStr">
        <is>
          <t>设立或（修订后）修改该工具的相关法律文件名称及章和/或条款</t>
        </is>
      </c>
      <c r="D40" s="232" t="inlineStr">
        <is>
          <t>自由文本</t>
        </is>
      </c>
      <c r="E40" s="232" t="inlineStr">
        <is>
          <t>N/A</t>
        </is>
      </c>
      <c r="F40" s="187" t="n"/>
      <c r="G40" s="187" t="n"/>
      <c r="H40" s="187" t="n"/>
      <c r="I40" s="187" t="n"/>
      <c r="J40" s="187" t="n"/>
      <c r="K40" s="187" t="n"/>
      <c r="L40" s="187" t="n"/>
      <c r="M40" s="187" t="n"/>
      <c r="N40" s="187" t="n"/>
      <c r="O40" s="187" t="n"/>
      <c r="P40" s="187" t="n"/>
      <c r="Q40" s="187" t="n"/>
      <c r="R40" s="187" t="n"/>
      <c r="S40" s="187" t="n"/>
      <c r="T40" s="187" t="n"/>
    </row>
    <row r="41" ht="15" customHeight="1">
      <c r="A41" s="160" t="n"/>
      <c r="B41" s="231" t="inlineStr">
        <is>
          <t>法律文件链接</t>
        </is>
      </c>
      <c r="C41" s="231" t="inlineStr">
        <is>
          <t>设立或（修订后）修改该工具的相关法律文件网页链接</t>
        </is>
      </c>
      <c r="D41" s="232" t="inlineStr">
        <is>
          <t>自由文本</t>
        </is>
      </c>
      <c r="E41" s="232" t="inlineStr">
        <is>
          <t>N/A</t>
        </is>
      </c>
      <c r="F41" s="187" t="n"/>
      <c r="G41" s="187" t="n"/>
      <c r="H41" s="187" t="n"/>
      <c r="I41" s="187" t="n"/>
      <c r="J41" s="187" t="n"/>
      <c r="K41" s="187" t="n"/>
      <c r="L41" s="187" t="n"/>
      <c r="M41" s="187" t="n"/>
      <c r="N41" s="187" t="n"/>
      <c r="O41" s="187" t="n"/>
      <c r="P41" s="187" t="n"/>
      <c r="Q41" s="187" t="n"/>
      <c r="R41" s="187" t="n"/>
      <c r="S41" s="187" t="n"/>
      <c r="T41" s="187" t="n"/>
    </row>
    <row r="42" ht="15" customHeight="1">
      <c r="A42" s="162" t="n"/>
      <c r="B42" s="231" t="inlineStr">
        <is>
          <t>其他网页链接</t>
        </is>
      </c>
      <c r="C42" s="231" t="inlineStr">
        <is>
          <t>其他相关网站的网页链接</t>
        </is>
      </c>
      <c r="D42" s="232" t="inlineStr">
        <is>
          <t>自由文本</t>
        </is>
      </c>
      <c r="E42" s="232" t="inlineStr">
        <is>
          <t>N/A</t>
        </is>
      </c>
      <c r="F42" s="187" t="n"/>
      <c r="G42" s="187" t="n"/>
      <c r="H42" s="187" t="n"/>
      <c r="I42" s="187" t="n"/>
      <c r="J42" s="187" t="n"/>
      <c r="K42" s="187" t="n"/>
      <c r="L42" s="187" t="n"/>
      <c r="M42" s="187" t="n"/>
      <c r="N42" s="187" t="n"/>
      <c r="O42" s="187" t="n"/>
      <c r="P42" s="187" t="n"/>
      <c r="Q42" s="187" t="n"/>
      <c r="R42" s="187" t="n"/>
      <c r="S42" s="187" t="n"/>
      <c r="T42" s="187" t="n"/>
    </row>
    <row r="43" ht="15" customHeight="1">
      <c r="A43" s="228" t="inlineStr">
        <is>
          <t>分类与指标</t>
        </is>
      </c>
      <c r="B43" s="231" t="inlineStr">
        <is>
          <t>温室气体排放覆盖（绝对量）</t>
        </is>
      </c>
      <c r="C43" s="231" t="inlineStr">
        <is>
          <t>该工具排放基数（覆盖的排放量）的绝对值量化</t>
        </is>
      </c>
      <c r="D43" s="232" t="inlineStr">
        <is>
          <t>数值</t>
        </is>
      </c>
      <c r="E43" s="232" t="inlineStr">
        <is>
          <t>单位：千吨CO2当量</t>
        </is>
      </c>
      <c r="F43" s="234" t="n"/>
      <c r="G43" s="234" t="n"/>
      <c r="H43" s="234" t="n"/>
      <c r="I43" s="235" t="n"/>
      <c r="J43" s="187" t="n"/>
      <c r="K43" s="187" t="n"/>
      <c r="L43" s="187" t="n"/>
      <c r="M43" s="187" t="n"/>
      <c r="N43" s="187" t="n"/>
      <c r="O43" s="187" t="n"/>
      <c r="P43" s="187" t="n"/>
      <c r="Q43" s="187" t="n"/>
      <c r="R43" s="187" t="n"/>
      <c r="S43" s="187" t="n"/>
      <c r="T43" s="187" t="n"/>
    </row>
    <row r="44" ht="15" customHeight="1">
      <c r="A44" s="160" t="n"/>
      <c r="B44" s="231" t="inlineStr">
        <is>
          <t>温室气体排放覆盖（占国内排放百分比）</t>
        </is>
      </c>
      <c r="C44" s="231" t="inlineStr">
        <is>
          <t>该工具排放基数相对于国内总排放量的量化</t>
        </is>
      </c>
      <c r="D44" s="232" t="inlineStr">
        <is>
          <t>数值</t>
        </is>
      </c>
      <c r="E44" s="232" t="inlineStr">
        <is>
          <t>占国内排放量的百分比</t>
        </is>
      </c>
      <c r="F44" s="234" t="n"/>
      <c r="G44" s="234" t="n"/>
      <c r="H44" s="234" t="n"/>
      <c r="I44" s="235" t="n"/>
      <c r="J44" s="187" t="n"/>
      <c r="K44" s="187" t="n"/>
      <c r="L44" s="187" t="n"/>
      <c r="M44" s="187" t="n"/>
      <c r="N44" s="187" t="n"/>
      <c r="O44" s="187" t="n"/>
      <c r="P44" s="187" t="n"/>
      <c r="Q44" s="187" t="n"/>
      <c r="R44" s="187" t="n"/>
      <c r="S44" s="187" t="n"/>
      <c r="T44" s="187" t="n"/>
    </row>
    <row r="45" ht="15" customHeight="1">
      <c r="A45" s="160" t="n"/>
      <c r="B45" s="231" t="inlineStr">
        <is>
          <t>经济行业</t>
        </is>
      </c>
      <c r="C45" s="231" t="inlineStr">
        <is>
          <t>基于受规制主体的分类。若受规制主体为企业，则按《所有经济活动的国际标准行业分类》（ISIC）划分行业</t>
        </is>
      </c>
      <c r="D45" s="232" t="inlineStr">
        <is>
          <t>分类</t>
        </is>
      </c>
      <c r="E45" s="232" t="inlineStr">
        <is>
          <t>ISIC两位数分类</t>
        </is>
      </c>
      <c r="F45" s="187" t="n"/>
      <c r="G45" s="187" t="n"/>
      <c r="H45" s="187" t="n"/>
      <c r="I45" s="187" t="n"/>
      <c r="J45" s="187" t="n"/>
      <c r="K45" s="187" t="n"/>
      <c r="L45" s="187" t="n"/>
      <c r="M45" s="187" t="n"/>
      <c r="N45" s="187" t="n"/>
      <c r="O45" s="187" t="n"/>
      <c r="P45" s="187" t="n"/>
      <c r="Q45" s="187" t="n"/>
      <c r="R45" s="187" t="n"/>
      <c r="S45" s="187" t="n"/>
      <c r="T45" s="187" t="n"/>
    </row>
    <row r="46" ht="15" customHeight="1">
      <c r="A46" s="160" t="n"/>
      <c r="B46" s="231" t="inlineStr">
        <is>
          <t>受影响的温室气体</t>
        </is>
      </c>
      <c r="C46" s="231" t="inlineStr">
        <is>
          <t>受规制的温室气体（若直接规制）；否则填写可能受该工具影响的温室气体。</t>
        </is>
      </c>
      <c r="D46" s="232" t="inlineStr">
        <is>
          <t>分类</t>
        </is>
      </c>
      <c r="E46" s="232" t="inlineStr">
        <is>
          <t>CO2; CH4; N2O; SF6; HFCs; PFCs; NF3</t>
        </is>
      </c>
      <c r="F46" s="187" t="n"/>
      <c r="G46" s="187" t="n"/>
      <c r="H46" s="187" t="n"/>
      <c r="I46" s="187" t="n"/>
      <c r="J46" s="187" t="n"/>
      <c r="K46" s="187" t="n"/>
      <c r="L46" s="187" t="n"/>
      <c r="M46" s="187" t="n"/>
      <c r="N46" s="187" t="n"/>
      <c r="O46" s="187" t="n"/>
      <c r="P46" s="187" t="n"/>
      <c r="Q46" s="187" t="n"/>
      <c r="R46" s="187" t="n"/>
      <c r="S46" s="187" t="n"/>
      <c r="T46" s="187" t="n"/>
    </row>
    <row r="47" ht="15" customHeight="1">
      <c r="A47" s="160" t="n"/>
      <c r="B47" s="231" t="inlineStr">
        <is>
          <t>减缓效果</t>
        </is>
      </c>
      <c r="C47" s="231" t="inlineStr">
        <is>
          <t>描述该工具对温室气体排放/碳汇的影响可能为正、为负还是未知</t>
        </is>
      </c>
      <c r="D47" s="232" t="inlineStr">
        <is>
          <t>分类</t>
        </is>
      </c>
      <c r="E47" s="232" t="inlineStr">
        <is>
          <t>正向；负向；中性；未知</t>
        </is>
      </c>
      <c r="F47" s="187" t="n"/>
      <c r="G47" s="187" t="n"/>
      <c r="H47" s="187" t="n"/>
      <c r="I47" s="187" t="n"/>
      <c r="J47" s="187" t="n"/>
      <c r="K47" s="187" t="n"/>
      <c r="L47" s="187" t="n"/>
      <c r="M47" s="187" t="n"/>
      <c r="N47" s="187" t="n"/>
      <c r="O47" s="187" t="n"/>
      <c r="P47" s="187" t="n"/>
      <c r="Q47" s="187" t="n"/>
      <c r="R47" s="187" t="n"/>
      <c r="S47" s="187" t="n"/>
      <c r="T47" s="187" t="n"/>
    </row>
    <row r="48" ht="15" customHeight="1">
      <c r="A48" s="162" t="n"/>
      <c r="B48" s="231" t="inlineStr">
        <is>
          <t>减缓协同效益</t>
        </is>
      </c>
      <c r="C48" s="231" t="inlineStr">
        <is>
          <t>实施气候变化减缓措施所产生、经IFCMA秘书处识别的减缓之外的其他积极成果或效益。</t>
        </is>
      </c>
      <c r="D48" s="232" t="inlineStr">
        <is>
          <t>分类</t>
        </is>
      </c>
      <c r="E48" s="232" t="inlineStr">
        <is>
          <t>适应；空气污染；能源供应安全；技术创新；减贫；就业；产业发展；其他（非穷尽清单，当前选项基于IPCC）</t>
        </is>
      </c>
      <c r="F48" s="187" t="n"/>
      <c r="G48" s="187" t="n"/>
      <c r="H48" s="187" t="n"/>
      <c r="I48" s="187" t="n"/>
      <c r="J48" s="187" t="n"/>
      <c r="K48" s="187" t="n"/>
      <c r="L48" s="187" t="n"/>
      <c r="M48" s="187" t="n"/>
      <c r="N48" s="187" t="n"/>
      <c r="O48" s="187" t="n"/>
      <c r="P48" s="187" t="n"/>
      <c r="Q48" s="187" t="n"/>
      <c r="R48" s="187" t="n"/>
      <c r="S48" s="187" t="n"/>
      <c r="T48" s="187" t="n"/>
    </row>
    <row r="49" ht="15" customHeight="1">
      <c r="A49" s="236" t="n"/>
      <c r="B49" s="232" t="n"/>
      <c r="C49" s="232" t="n"/>
      <c r="D49" s="232" t="n"/>
      <c r="E49" s="232" t="n"/>
      <c r="F49" s="234" t="n"/>
      <c r="G49" s="234" t="n"/>
      <c r="H49" s="234" t="n"/>
      <c r="I49" s="235" t="n"/>
      <c r="J49" s="187" t="n"/>
      <c r="K49" s="187" t="n"/>
      <c r="L49" s="187" t="n"/>
      <c r="M49" s="187" t="n"/>
      <c r="N49" s="187" t="n"/>
      <c r="O49" s="187" t="n"/>
      <c r="P49" s="187" t="n"/>
      <c r="Q49" s="187" t="n"/>
      <c r="R49" s="187" t="n"/>
      <c r="S49" s="187" t="n"/>
      <c r="T49" s="187" t="n"/>
    </row>
    <row r="50" ht="15" customHeight="1">
      <c r="A50" s="250" t="inlineStr">
        <is>
          <t>工具类型专属属性</t>
        </is>
      </c>
      <c r="B50" s="111" t="n"/>
      <c r="C50" s="111" t="n"/>
      <c r="D50" s="111" t="n"/>
      <c r="E50" s="112" t="n"/>
      <c r="F50" s="187" t="n"/>
      <c r="G50" s="187" t="n"/>
      <c r="H50" s="187" t="n"/>
      <c r="I50" s="187" t="n"/>
      <c r="J50" s="187" t="n"/>
      <c r="K50" s="187" t="n"/>
      <c r="L50" s="187" t="n"/>
      <c r="M50" s="187" t="n"/>
      <c r="N50" s="187" t="n"/>
      <c r="O50" s="187" t="n"/>
      <c r="P50" s="187" t="n"/>
      <c r="Q50" s="187" t="n"/>
      <c r="R50" s="187" t="n"/>
      <c r="S50" s="187" t="n"/>
      <c r="T50" s="187" t="n"/>
    </row>
    <row r="51" ht="15" customHeight="1">
      <c r="A51" s="228" t="inlineStr">
        <is>
          <t>税收</t>
        </is>
      </c>
      <c r="B51" s="232" t="inlineStr">
        <is>
          <t>税收及激励：年度收入</t>
        </is>
      </c>
      <c r="C51" s="232" t="inlineStr">
        <is>
          <t>所记录税收的税收收入</t>
        </is>
      </c>
      <c r="D51" s="232" t="inlineStr">
        <is>
          <t>数值</t>
        </is>
      </c>
      <c r="E51" s="232" t="inlineStr">
        <is>
          <t>单位：百万本币、美元或其他适用货币</t>
        </is>
      </c>
      <c r="F51" s="187" t="n"/>
      <c r="G51" s="187" t="n"/>
      <c r="H51" s="187" t="n"/>
      <c r="I51" s="187" t="n"/>
      <c r="J51" s="187" t="n"/>
      <c r="K51" s="187" t="n"/>
      <c r="L51" s="187" t="n"/>
      <c r="M51" s="187" t="n"/>
      <c r="N51" s="187" t="n"/>
      <c r="O51" s="187" t="n"/>
      <c r="P51" s="187" t="n"/>
      <c r="Q51" s="187" t="n"/>
      <c r="R51" s="187" t="n"/>
      <c r="S51" s="187" t="n"/>
      <c r="T51" s="187" t="n"/>
    </row>
    <row r="52" ht="15" customHeight="1">
      <c r="A52" s="160" t="n"/>
      <c r="B52" s="232" t="inlineStr">
        <is>
          <t>税收及激励：专项资金</t>
        </is>
      </c>
      <c r="C52" s="232" t="inlineStr">
        <is>
          <t>由该税收收入资助的政策（即使该政策未收录于本数据库，也在此记录）</t>
        </is>
      </c>
      <c r="D52" s="232" t="inlineStr">
        <is>
          <t>自由文本或二元</t>
        </is>
      </c>
      <c r="E52" s="232" t="inlineStr">
        <is>
          <t>受资助政策工具的工具ID；若受资助政策未收录于本数据库，则填“专项资金”</t>
        </is>
      </c>
      <c r="F52" s="187" t="n"/>
      <c r="G52" s="187" t="n"/>
      <c r="H52" s="187" t="n"/>
      <c r="I52" s="187" t="n"/>
      <c r="J52" s="187" t="n"/>
      <c r="K52" s="187" t="n"/>
      <c r="L52" s="187" t="n"/>
      <c r="M52" s="187" t="n"/>
      <c r="N52" s="187" t="n"/>
      <c r="O52" s="187" t="n"/>
      <c r="P52" s="187" t="n"/>
      <c r="Q52" s="187" t="n"/>
      <c r="R52" s="187" t="n"/>
      <c r="S52" s="187" t="n"/>
      <c r="T52" s="187" t="n"/>
    </row>
    <row r="53" ht="15" customHeight="1">
      <c r="A53" s="162" t="n"/>
      <c r="B53" s="232" t="inlineStr">
        <is>
          <t>税收及激励：年度收入减免</t>
        </is>
      </c>
      <c r="C53" s="232" t="inlineStr">
        <is>
          <t>若为税收优惠，填写因该税收优惠而造成的税收收入估计损失（按该工具的记录年份填写）</t>
        </is>
      </c>
      <c r="D53" s="232" t="inlineStr">
        <is>
          <t>数值</t>
        </is>
      </c>
      <c r="E53" s="232" t="inlineStr">
        <is>
          <t>单位：百万本币、美元或其他适用货币</t>
        </is>
      </c>
      <c r="F53" s="187" t="n"/>
      <c r="G53" s="187" t="n"/>
      <c r="H53" s="187" t="n"/>
      <c r="I53" s="187" t="n"/>
      <c r="J53" s="187" t="n"/>
      <c r="K53" s="187" t="n"/>
      <c r="L53" s="187" t="n"/>
      <c r="M53" s="187" t="n"/>
      <c r="N53" s="187" t="n"/>
      <c r="O53" s="187" t="n"/>
      <c r="P53" s="187" t="n"/>
      <c r="Q53" s="187" t="n"/>
      <c r="R53" s="187" t="n"/>
      <c r="S53" s="187" t="n"/>
      <c r="T53" s="187" t="n"/>
    </row>
    <row r="54" ht="15" customHeight="1">
      <c r="A54" s="228" t="inlineStr">
        <is>
          <t>补贴</t>
        </is>
      </c>
      <c r="B54" s="232" t="inlineStr">
        <is>
          <t>补贴：年度预算/支出</t>
        </is>
      </c>
      <c r="C54" s="232" t="inlineStr">
        <is>
          <t>数据收集年份之前一年安排的财政拨款或预算</t>
        </is>
      </c>
      <c r="D54" s="232" t="inlineStr">
        <is>
          <t>数值</t>
        </is>
      </c>
      <c r="E54" s="232" t="inlineStr">
        <is>
          <t>单位：百万本币、美元或其他适用货币</t>
        </is>
      </c>
      <c r="F54" s="187" t="n"/>
      <c r="G54" s="187" t="n"/>
      <c r="H54" s="187" t="n"/>
      <c r="I54" s="187" t="n"/>
      <c r="J54" s="187" t="n"/>
      <c r="K54" s="187" t="n"/>
      <c r="L54" s="187" t="n"/>
      <c r="M54" s="187" t="n"/>
      <c r="N54" s="187" t="n"/>
      <c r="O54" s="187" t="n"/>
      <c r="P54" s="187" t="n"/>
      <c r="Q54" s="187" t="n"/>
      <c r="R54" s="187" t="n"/>
      <c r="S54" s="187" t="n"/>
      <c r="T54" s="187" t="n"/>
    </row>
    <row r="55" ht="15" customHeight="1">
      <c r="A55" s="160" t="n"/>
      <c r="B55" s="232" t="inlineStr">
        <is>
          <t>补贴：限额</t>
        </is>
      </c>
      <c r="C55" s="232" t="inlineStr">
        <is>
          <t>该工具整个存续期内的财政拨款总额或预算总额、受补贴资产数量（容量上限）、补贴时间范围或补贴总额的其他限制</t>
        </is>
      </c>
      <c r="D55" s="232" t="inlineStr">
        <is>
          <t>数值</t>
        </is>
      </c>
      <c r="E55" s="232" t="inlineStr">
        <is>
          <t>单位：本币、美元或其他适用货币</t>
        </is>
      </c>
      <c r="F55" s="187" t="n"/>
      <c r="G55" s="187" t="n"/>
      <c r="H55" s="187" t="n"/>
      <c r="I55" s="187" t="n"/>
      <c r="J55" s="187" t="n"/>
      <c r="K55" s="187" t="n"/>
      <c r="L55" s="187" t="n"/>
      <c r="M55" s="187" t="n"/>
      <c r="N55" s="187" t="n"/>
      <c r="O55" s="187" t="n"/>
      <c r="P55" s="187" t="n"/>
      <c r="Q55" s="187" t="n"/>
      <c r="R55" s="187" t="n"/>
      <c r="S55" s="187" t="n"/>
      <c r="T55" s="187" t="n"/>
    </row>
    <row r="56" ht="15" customHeight="1">
      <c r="A56" s="160" t="n"/>
      <c r="B56" s="232" t="inlineStr">
        <is>
          <t>补贴：分配机制</t>
        </is>
      </c>
      <c r="C56" s="232" t="inlineStr">
        <is>
          <t>补贴发放的机制</t>
        </is>
      </c>
      <c r="D56" s="232" t="inlineStr">
        <is>
          <t>分类</t>
        </is>
      </c>
      <c r="E56" s="232" t="inlineStr">
        <is>
          <t>从清单中选择，例如：拍卖方式、默认分配、抽签等</t>
        </is>
      </c>
      <c r="F56" s="187" t="n"/>
      <c r="G56" s="187" t="n"/>
      <c r="H56" s="187" t="n"/>
      <c r="I56" s="187" t="n"/>
      <c r="J56" s="187" t="n"/>
      <c r="K56" s="187" t="n"/>
      <c r="L56" s="187" t="n"/>
      <c r="M56" s="187" t="n"/>
      <c r="N56" s="187" t="n"/>
      <c r="O56" s="187" t="n"/>
      <c r="P56" s="187" t="n"/>
      <c r="Q56" s="187" t="n"/>
      <c r="R56" s="187" t="n"/>
      <c r="S56" s="187" t="n"/>
      <c r="T56" s="187" t="n"/>
    </row>
    <row r="57" ht="15" customHeight="1">
      <c r="A57" s="160" t="n"/>
      <c r="B57" s="232" t="inlineStr">
        <is>
          <t>补贴：执行机制</t>
        </is>
      </c>
      <c r="C57" s="232" t="inlineStr">
        <is>
          <t>若设定了绩效要求，未达标时如何处罚</t>
        </is>
      </c>
      <c r="D57" s="232" t="inlineStr">
        <is>
          <t>分类，可补充详情</t>
        </is>
      </c>
      <c r="E57" s="232" t="inlineStr">
        <is>
          <t>行政处罚（如警告、撤销许可）；法律行动（如起诉）；罚款</t>
        </is>
      </c>
      <c r="F57" s="187" t="n"/>
      <c r="G57" s="187" t="n"/>
      <c r="H57" s="187" t="n"/>
      <c r="I57" s="187" t="n"/>
      <c r="J57" s="187" t="n"/>
      <c r="K57" s="187" t="n"/>
      <c r="L57" s="187" t="n"/>
      <c r="M57" s="187" t="n"/>
      <c r="N57" s="187" t="n"/>
      <c r="O57" s="187" t="n"/>
      <c r="P57" s="187" t="n"/>
      <c r="Q57" s="187" t="n"/>
      <c r="R57" s="187" t="n"/>
      <c r="S57" s="187" t="n"/>
      <c r="T57" s="187" t="n"/>
    </row>
    <row r="58" ht="15" customHeight="1">
      <c r="A58" s="160" t="n"/>
      <c r="B58" s="232" t="inlineStr">
        <is>
          <t>补贴：下限或上限</t>
        </is>
      </c>
      <c r="C58" s="232" t="inlineStr">
        <is>
          <t>每年（按该工具的记录年份）补贴设定的下限或上限，指明补贴金额必须落在的区间。</t>
        </is>
      </c>
      <c r="D58" s="232" t="inlineStr">
        <is>
          <t>数值</t>
        </is>
      </c>
      <c r="E58" s="232" t="inlineStr">
        <is>
          <t>以本币计</t>
        </is>
      </c>
      <c r="F58" s="187" t="n"/>
      <c r="G58" s="187" t="n"/>
      <c r="H58" s="187" t="n"/>
      <c r="I58" s="187" t="n"/>
      <c r="J58" s="187" t="n"/>
      <c r="K58" s="187" t="n"/>
      <c r="L58" s="187" t="n"/>
      <c r="M58" s="187" t="n"/>
      <c r="N58" s="187" t="n"/>
      <c r="O58" s="187" t="n"/>
      <c r="P58" s="187" t="n"/>
      <c r="Q58" s="187" t="n"/>
      <c r="R58" s="187" t="n"/>
      <c r="S58" s="187" t="n"/>
      <c r="T58" s="187" t="n"/>
    </row>
    <row r="59" ht="15" customHeight="1">
      <c r="A59" s="160" t="n"/>
      <c r="B59" s="232" t="inlineStr">
        <is>
          <t>补贴：支持期限</t>
        </is>
      </c>
      <c r="C59" s="232" t="inlineStr">
        <is>
          <t>提供支持的时长（合同期限、年度付款等）</t>
        </is>
      </c>
      <c r="D59" s="232" t="inlineStr">
        <is>
          <t>自由文本</t>
        </is>
      </c>
      <c r="E59" s="232" t="inlineStr">
        <is>
          <t>以年或月表示</t>
        </is>
      </c>
      <c r="F59" s="187" t="n"/>
      <c r="G59" s="187" t="n"/>
      <c r="H59" s="187" t="n"/>
      <c r="I59" s="187" t="n"/>
      <c r="J59" s="187" t="n"/>
      <c r="K59" s="187" t="n"/>
      <c r="L59" s="187" t="n"/>
      <c r="M59" s="187" t="n"/>
      <c r="N59" s="187" t="n"/>
      <c r="O59" s="187" t="n"/>
      <c r="P59" s="187" t="n"/>
      <c r="Q59" s="187" t="n"/>
      <c r="R59" s="187" t="n"/>
      <c r="S59" s="187" t="n"/>
      <c r="T59" s="187" t="n"/>
    </row>
    <row r="60" ht="15" customHeight="1">
      <c r="A60" s="162" t="n"/>
      <c r="B60" s="232" t="inlineStr">
        <is>
          <t>补贴：监测机制</t>
        </is>
      </c>
      <c r="C60" s="232" t="inlineStr">
        <is>
          <t>任何监测方案</t>
        </is>
      </c>
      <c r="D60" s="232" t="inlineStr">
        <is>
          <t>分类，可补充详情</t>
        </is>
      </c>
      <c r="E60" s="232" t="n"/>
      <c r="F60" s="187" t="n"/>
      <c r="G60" s="187" t="n"/>
      <c r="H60" s="187" t="n"/>
      <c r="I60" s="187" t="n"/>
      <c r="J60" s="187" t="n"/>
      <c r="K60" s="187" t="n"/>
      <c r="L60" s="187" t="n"/>
      <c r="M60" s="187" t="n"/>
      <c r="N60" s="187" t="n"/>
      <c r="O60" s="187" t="n"/>
      <c r="P60" s="187" t="n"/>
      <c r="Q60" s="187" t="n"/>
      <c r="R60" s="187" t="n"/>
      <c r="S60" s="187" t="n"/>
      <c r="T60" s="187" t="n"/>
    </row>
    <row r="61" ht="15" customHeight="1">
      <c r="A61" s="228" t="inlineStr">
        <is>
          <t>交易系统</t>
        </is>
      </c>
      <c r="B61" s="232" t="inlineStr">
        <is>
          <t>交易系统：类型</t>
        </is>
      </c>
      <c r="C61" s="232" t="inlineStr">
        <is>
          <t>现行交易系统，即交易配额还是信用</t>
        </is>
      </c>
      <c r="D61" s="232" t="inlineStr">
        <is>
          <t>分类</t>
        </is>
      </c>
      <c r="E61" s="232" t="inlineStr">
        <is>
          <t>从清单中选择，例如：配额、信用等</t>
        </is>
      </c>
      <c r="F61" s="187" t="n"/>
      <c r="G61" s="187" t="n"/>
      <c r="H61" s="187" t="n"/>
      <c r="I61" s="187" t="n"/>
      <c r="J61" s="187" t="n"/>
      <c r="K61" s="187" t="n"/>
      <c r="L61" s="187" t="n"/>
      <c r="M61" s="187" t="n"/>
      <c r="N61" s="187" t="n"/>
      <c r="O61" s="187" t="n"/>
      <c r="P61" s="187" t="n"/>
      <c r="Q61" s="187" t="n"/>
      <c r="R61" s="187" t="n"/>
      <c r="S61" s="187" t="n"/>
      <c r="T61" s="187" t="n"/>
    </row>
    <row r="62" ht="15" customHeight="1">
      <c r="A62" s="160" t="n"/>
      <c r="B62" s="232" t="inlineStr">
        <is>
          <t>交易系统：总量上限</t>
        </is>
      </c>
      <c r="C62" s="232" t="inlineStr">
        <is>
          <t>温室气体总量控制与交易或排放交易体系下，特定时期内允许的温室气体排放总量上限；若填写此格，则该工具属于配额类，否则属于信用类（与UNFCCC报告相关）</t>
        </is>
      </c>
      <c r="D62" s="232" t="inlineStr">
        <is>
          <t>自由文本</t>
        </is>
      </c>
      <c r="E62" s="232" t="inlineStr">
        <is>
          <t>排放交易体系填写CO2当量；若今后覆盖其他交易系统（如农业氮交易），可填写其他单位</t>
        </is>
      </c>
      <c r="F62" s="187" t="n"/>
      <c r="G62" s="187" t="n"/>
      <c r="H62" s="187" t="n"/>
      <c r="I62" s="187" t="n"/>
      <c r="J62" s="187" t="n"/>
      <c r="K62" s="187" t="n"/>
      <c r="L62" s="187" t="n"/>
      <c r="M62" s="187" t="n"/>
      <c r="N62" s="187" t="n"/>
      <c r="O62" s="187" t="n"/>
      <c r="P62" s="187" t="n"/>
      <c r="Q62" s="187" t="n"/>
      <c r="R62" s="187" t="n"/>
      <c r="S62" s="187" t="n"/>
      <c r="T62" s="187" t="n"/>
    </row>
    <row r="63" ht="15" customHeight="1">
      <c r="A63" s="160" t="n"/>
      <c r="B63" s="232" t="inlineStr">
        <is>
          <t>交易系统：配额分配机制</t>
        </is>
      </c>
      <c r="C63" s="232" t="inlineStr">
        <is>
          <t>交易系统内分配排放配额所采用的制度或方法，说明主体如何获得配额、配额规模以及可能的其他方面</t>
        </is>
      </c>
      <c r="D63" s="232" t="inlineStr">
        <is>
          <t>自由文本</t>
        </is>
      </c>
      <c r="E63" s="232" t="inlineStr">
        <is>
          <t>免费配额；拍卖；两者混合</t>
        </is>
      </c>
      <c r="F63" s="187" t="n"/>
      <c r="G63" s="187" t="n"/>
      <c r="H63" s="187" t="n"/>
      <c r="I63" s="187" t="n"/>
      <c r="J63" s="187" t="n"/>
      <c r="K63" s="187" t="n"/>
      <c r="L63" s="187" t="n"/>
      <c r="M63" s="187" t="n"/>
      <c r="N63" s="187" t="n"/>
      <c r="O63" s="187" t="n"/>
      <c r="P63" s="187" t="n"/>
      <c r="Q63" s="187" t="n"/>
      <c r="R63" s="187" t="n"/>
      <c r="S63" s="187" t="n"/>
      <c r="T63" s="187" t="n"/>
    </row>
    <row r="64" ht="15" customHeight="1">
      <c r="A64" s="160" t="n"/>
      <c r="B64" s="232" t="inlineStr">
        <is>
          <t>交易系统：免费配额</t>
        </is>
      </c>
      <c r="C64" s="232" t="inlineStr">
        <is>
          <t>免费配额占比</t>
        </is>
      </c>
      <c r="D64" s="232" t="inlineStr">
        <is>
          <t>数值</t>
        </is>
      </c>
      <c r="E64" s="232" t="inlineStr">
        <is>
          <t>以百分比表示</t>
        </is>
      </c>
      <c r="F64" s="187" t="n"/>
      <c r="G64" s="187" t="n"/>
      <c r="H64" s="187" t="n"/>
      <c r="I64" s="187" t="n"/>
      <c r="J64" s="187" t="n"/>
      <c r="K64" s="187" t="n"/>
      <c r="L64" s="187" t="n"/>
      <c r="M64" s="187" t="n"/>
      <c r="N64" s="187" t="n"/>
      <c r="O64" s="187" t="n"/>
      <c r="P64" s="187" t="n"/>
      <c r="Q64" s="187" t="n"/>
      <c r="R64" s="187" t="n"/>
      <c r="S64" s="187" t="n"/>
      <c r="T64" s="187" t="n"/>
    </row>
    <row r="65" ht="15" customHeight="1">
      <c r="A65" s="160" t="n"/>
      <c r="B65" s="232" t="inlineStr">
        <is>
          <t>交易系统：交易量</t>
        </is>
      </c>
      <c r="C65" s="232" t="inlineStr">
        <is>
          <t>收集年份前一年的交易量</t>
        </is>
      </c>
      <c r="D65" s="232" t="inlineStr">
        <is>
          <t>数值</t>
        </is>
      </c>
      <c r="E65" s="232" t="inlineStr">
        <is>
          <t>N/A</t>
        </is>
      </c>
      <c r="F65" s="187" t="n"/>
      <c r="G65" s="187" t="n"/>
      <c r="H65" s="187" t="n"/>
      <c r="I65" s="187" t="n"/>
      <c r="J65" s="187" t="n"/>
      <c r="K65" s="187" t="n"/>
      <c r="L65" s="187" t="n"/>
      <c r="M65" s="187" t="n"/>
      <c r="N65" s="187" t="n"/>
      <c r="O65" s="187" t="n"/>
      <c r="P65" s="187" t="n"/>
      <c r="Q65" s="187" t="n"/>
      <c r="R65" s="187" t="n"/>
      <c r="S65" s="187" t="n"/>
      <c r="T65" s="187" t="n"/>
    </row>
    <row r="66" ht="15" customHeight="1">
      <c r="A66" s="160" t="n"/>
      <c r="B66" s="232" t="inlineStr">
        <is>
          <t>交易系统：链接</t>
        </is>
      </c>
      <c r="C66" s="232" t="inlineStr">
        <is>
          <t>与其他排放交易体系的链接</t>
        </is>
      </c>
      <c r="D66" s="232" t="inlineStr">
        <is>
          <t>自由文本</t>
        </is>
      </c>
      <c r="E66" s="232" t="inlineStr">
        <is>
          <t>填写相关工具的工具ID（无链接填N/A）</t>
        </is>
      </c>
      <c r="F66" s="187" t="n"/>
      <c r="G66" s="187" t="n"/>
      <c r="H66" s="187" t="n"/>
      <c r="I66" s="187" t="n"/>
      <c r="J66" s="187" t="n"/>
      <c r="K66" s="187" t="n"/>
      <c r="L66" s="187" t="n"/>
      <c r="M66" s="187" t="n"/>
      <c r="N66" s="187" t="n"/>
      <c r="O66" s="187" t="n"/>
      <c r="P66" s="187" t="n"/>
      <c r="Q66" s="187" t="n"/>
      <c r="R66" s="187" t="n"/>
      <c r="S66" s="187" t="n"/>
      <c r="T66" s="187" t="n"/>
    </row>
    <row r="67" ht="15" customHeight="1">
      <c r="A67" s="160" t="n"/>
      <c r="B67" s="232" t="inlineStr">
        <is>
          <t>交易系统：市场稳定机制</t>
        </is>
      </c>
      <c r="C67" s="232" t="inlineStr">
        <is>
          <t>交易系统内是否存在任何旨在稳定市场、防止价格剧烈波动或应对供需失衡的机制或安排。例如：二级市场/抵消与信用</t>
        </is>
      </c>
      <c r="D67" s="232" t="inlineStr">
        <is>
          <t>二元，可补充详情</t>
        </is>
      </c>
      <c r="E67" s="232" t="inlineStr">
        <is>
          <t>是/否</t>
        </is>
      </c>
      <c r="F67" s="187" t="n"/>
      <c r="G67" s="187" t="n"/>
      <c r="H67" s="187" t="n"/>
      <c r="I67" s="187" t="n"/>
      <c r="J67" s="187" t="n"/>
      <c r="K67" s="187" t="n"/>
      <c r="L67" s="187" t="n"/>
      <c r="M67" s="187" t="n"/>
      <c r="N67" s="187" t="n"/>
      <c r="O67" s="187" t="n"/>
      <c r="P67" s="187" t="n"/>
      <c r="Q67" s="187" t="n"/>
      <c r="R67" s="187" t="n"/>
      <c r="S67" s="187" t="n"/>
      <c r="T67" s="187" t="n"/>
    </row>
    <row r="68" ht="15" customHeight="1">
      <c r="A68" s="160" t="n"/>
      <c r="B68" s="232" t="inlineStr">
        <is>
          <t>交易系统：年收入</t>
        </is>
      </c>
      <c r="C68" s="232" t="inlineStr">
        <is>
          <t>交易系统每年产生的收入，包括与排放交易相关的各类费用、罚款或其他资金流（指系统收入，而非政府收入）</t>
        </is>
      </c>
      <c r="D68" s="232" t="inlineStr">
        <is>
          <t>自由文本</t>
        </is>
      </c>
      <c r="E68" s="232" t="inlineStr">
        <is>
          <t>以本币计（收集年份前一年）</t>
        </is>
      </c>
      <c r="F68" s="187" t="n"/>
      <c r="G68" s="187" t="n"/>
      <c r="H68" s="187" t="n"/>
      <c r="I68" s="187" t="n"/>
      <c r="J68" s="187" t="n"/>
      <c r="K68" s="187" t="n"/>
      <c r="L68" s="187" t="n"/>
      <c r="M68" s="187" t="n"/>
      <c r="N68" s="187" t="n"/>
      <c r="O68" s="187" t="n"/>
      <c r="P68" s="187" t="n"/>
      <c r="Q68" s="187" t="n"/>
      <c r="R68" s="187" t="n"/>
      <c r="S68" s="187" t="n"/>
      <c r="T68" s="187" t="n"/>
    </row>
    <row r="69" ht="15" customHeight="1">
      <c r="A69" s="160" t="n"/>
      <c r="B69" s="232" t="inlineStr">
        <is>
          <t>交易系统：允许使用抵消</t>
        </is>
      </c>
      <c r="C69" s="232" t="inlineStr">
        <is>
          <t>允许使用何种抵消的规则或对相关规则的引用；若不允许使用抵消，则填“否”</t>
        </is>
      </c>
      <c r="D69" s="232" t="inlineStr">
        <is>
          <t>自由文本</t>
        </is>
      </c>
      <c r="E69" s="232" t="inlineStr">
        <is>
          <t>无则填“否”；否则描述适用规则</t>
        </is>
      </c>
      <c r="F69" s="187" t="n"/>
      <c r="G69" s="187" t="n"/>
      <c r="H69" s="187" t="n"/>
      <c r="I69" s="187" t="n"/>
      <c r="J69" s="187" t="n"/>
      <c r="K69" s="187" t="n"/>
      <c r="L69" s="187" t="n"/>
      <c r="M69" s="187" t="n"/>
      <c r="N69" s="187" t="n"/>
      <c r="O69" s="187" t="n"/>
      <c r="P69" s="187" t="n"/>
      <c r="Q69" s="187" t="n"/>
      <c r="R69" s="187" t="n"/>
      <c r="S69" s="187" t="n"/>
      <c r="T69" s="187" t="n"/>
    </row>
    <row r="70" ht="15" customHeight="1">
      <c r="A70" s="162" t="n"/>
      <c r="B70" s="232" t="inlineStr">
        <is>
          <t>交易系统：违规处罚</t>
        </is>
      </c>
      <c r="C70" s="232" t="inlineStr">
        <is>
          <t>对未遵守排放交易体系规定和要求的主体施加的后果或罚款</t>
        </is>
      </c>
      <c r="D70" s="232" t="inlineStr">
        <is>
          <t>分类，可补充详情</t>
        </is>
      </c>
      <c r="E70" s="232" t="inlineStr">
        <is>
          <t>行政处罚（如警告、撤销许可）；法律行动（如起诉）；罚款</t>
        </is>
      </c>
      <c r="F70" s="187" t="n"/>
      <c r="G70" s="187" t="n"/>
      <c r="H70" s="187" t="n"/>
      <c r="I70" s="187" t="n"/>
      <c r="J70" s="187" t="n"/>
      <c r="K70" s="187" t="n"/>
      <c r="L70" s="187" t="n"/>
      <c r="M70" s="187" t="n"/>
      <c r="N70" s="187" t="n"/>
      <c r="O70" s="187" t="n"/>
      <c r="P70" s="187" t="n"/>
      <c r="Q70" s="187" t="n"/>
      <c r="R70" s="187" t="n"/>
      <c r="S70" s="187" t="n"/>
      <c r="T70" s="187" t="n"/>
    </row>
    <row r="71" ht="15" customHeight="1">
      <c r="A71" s="228" t="inlineStr">
        <is>
          <t>规制工具</t>
        </is>
      </c>
      <c r="B71" s="231" t="inlineStr">
        <is>
          <t>合规监测</t>
        </is>
      </c>
      <c r="C71" s="231" t="inlineStr">
        <is>
          <t>记录是否设有监测和确保气候变化减缓政策合规性的方法、流程或制度</t>
        </is>
      </c>
      <c r="D71" s="231" t="inlineStr">
        <is>
          <t>分类（单选），可补充详情</t>
        </is>
      </c>
      <c r="E71" s="231" t="inlineStr">
        <is>
          <t>无合规监测；自我监测与报告；政府主管部门或第三方开展的检查或审计；其他</t>
        </is>
      </c>
      <c r="F71" s="187" t="n"/>
      <c r="G71" s="187" t="n"/>
      <c r="H71" s="187" t="n"/>
      <c r="I71" s="187" t="n"/>
      <c r="J71" s="187" t="n"/>
      <c r="K71" s="187" t="n"/>
      <c r="L71" s="187" t="n"/>
      <c r="M71" s="187" t="n"/>
      <c r="N71" s="187" t="n"/>
      <c r="O71" s="187" t="n"/>
      <c r="P71" s="187" t="n"/>
      <c r="Q71" s="187" t="n"/>
      <c r="R71" s="187" t="n"/>
      <c r="S71" s="187" t="n"/>
      <c r="T71" s="187" t="n"/>
    </row>
    <row r="72" ht="15" customHeight="1">
      <c r="A72" s="160" t="n"/>
      <c r="B72" s="231" t="inlineStr">
        <is>
          <t>合规监测详情</t>
        </is>
      </c>
      <c r="C72" s="231" t="inlineStr">
        <is>
          <t>记录合规监测方式的具体情况（即自我监测与报告；政府主管部门或第三方开展的检查或审计；其他）</t>
        </is>
      </c>
      <c r="D72" s="231" t="inlineStr">
        <is>
          <t>自由文本</t>
        </is>
      </c>
      <c r="E72" s="231" t="inlineStr">
        <is>
          <t>N/A</t>
        </is>
      </c>
      <c r="F72" s="187" t="n"/>
      <c r="G72" s="187" t="n"/>
      <c r="H72" s="187" t="n"/>
      <c r="I72" s="187" t="n"/>
      <c r="J72" s="187" t="n"/>
      <c r="K72" s="187" t="n"/>
      <c r="L72" s="187" t="n"/>
      <c r="M72" s="187" t="n"/>
      <c r="N72" s="187" t="n"/>
      <c r="O72" s="187" t="n"/>
      <c r="P72" s="187" t="n"/>
      <c r="Q72" s="187" t="n"/>
      <c r="R72" s="187" t="n"/>
      <c r="S72" s="187" t="n"/>
      <c r="T72" s="187" t="n"/>
    </row>
    <row r="73" ht="15" customHeight="1">
      <c r="A73" s="160" t="n"/>
      <c r="B73" s="231" t="inlineStr">
        <is>
          <t>合规执行</t>
        </is>
      </c>
      <c r="C73" s="231" t="inlineStr">
        <is>
          <t>对未遵守气候变化减缓政策规制要求的主体施加的后果</t>
        </is>
      </c>
      <c r="D73" s="231" t="inlineStr">
        <is>
          <t>分类（多选），可补充详情</t>
        </is>
      </c>
      <c r="E73" s="231" t="inlineStr">
        <is>
          <t>无合规执行；罚款；禁止；合规命令；其他</t>
        </is>
      </c>
      <c r="F73" s="187" t="n"/>
      <c r="G73" s="187" t="n"/>
      <c r="H73" s="187" t="n"/>
      <c r="I73" s="187" t="n"/>
      <c r="J73" s="187" t="n"/>
      <c r="K73" s="187" t="n"/>
      <c r="L73" s="187" t="n"/>
      <c r="M73" s="187" t="n"/>
      <c r="N73" s="187" t="n"/>
      <c r="O73" s="187" t="n"/>
      <c r="P73" s="187" t="n"/>
      <c r="Q73" s="187" t="n"/>
      <c r="R73" s="187" t="n"/>
      <c r="S73" s="187" t="n"/>
      <c r="T73" s="187" t="n"/>
    </row>
    <row r="74" ht="15" customHeight="1">
      <c r="A74" s="160" t="n"/>
      <c r="B74" s="231" t="inlineStr">
        <is>
          <t>合规执行详情</t>
        </is>
      </c>
      <c r="C74" s="231" t="inlineStr">
        <is>
          <t>记录执行方式和流程的具体情况（即罚款；禁止；合规命令；其他）</t>
        </is>
      </c>
      <c r="D74" s="231" t="inlineStr">
        <is>
          <t>自由文本</t>
        </is>
      </c>
      <c r="E74" s="231" t="inlineStr">
        <is>
          <t>N/A</t>
        </is>
      </c>
      <c r="F74" s="187" t="n"/>
      <c r="G74" s="187" t="n"/>
      <c r="H74" s="187" t="n"/>
      <c r="I74" s="187" t="n"/>
      <c r="J74" s="187" t="n"/>
      <c r="K74" s="187" t="n"/>
      <c r="L74" s="187" t="n"/>
      <c r="M74" s="187" t="n"/>
      <c r="N74" s="187" t="n"/>
      <c r="O74" s="187" t="n"/>
      <c r="P74" s="187" t="n"/>
      <c r="Q74" s="187" t="n"/>
      <c r="R74" s="187" t="n"/>
      <c r="S74" s="187" t="n"/>
      <c r="T74" s="187" t="n"/>
    </row>
    <row r="75" ht="15" customHeight="1">
      <c r="A75" s="160" t="n"/>
      <c r="B75" s="231" t="inlineStr">
        <is>
          <t>合规促进</t>
        </is>
      </c>
      <c r="C75" s="231" t="inlineStr">
        <is>
          <t>旨在鼓励和促进遵守气候变化减缓政策规制措施的举措或活动</t>
        </is>
      </c>
      <c r="D75" s="231" t="inlineStr">
        <is>
          <t>分类（多选），可补充详情</t>
        </is>
      </c>
      <c r="E75" s="231" t="inlineStr">
        <is>
          <t>无合规促进；规制激励（如加权、储存、汇集、交易）；信息与直接协助；资金支持；其他激励或支持</t>
        </is>
      </c>
      <c r="F75" s="187" t="n"/>
      <c r="G75" s="187" t="n"/>
      <c r="H75" s="187" t="n"/>
      <c r="I75" s="187" t="n"/>
      <c r="J75" s="187" t="n"/>
      <c r="K75" s="187" t="n"/>
      <c r="L75" s="187" t="n"/>
      <c r="M75" s="187" t="n"/>
      <c r="N75" s="187" t="n"/>
      <c r="O75" s="187" t="n"/>
      <c r="P75" s="187" t="n"/>
      <c r="Q75" s="187" t="n"/>
      <c r="R75" s="187" t="n"/>
      <c r="S75" s="187" t="n"/>
      <c r="T75" s="187" t="n"/>
    </row>
    <row r="76" ht="15" customHeight="1">
      <c r="A76" s="162" t="n"/>
      <c r="B76" s="231" t="inlineStr">
        <is>
          <t>合规促进详情</t>
        </is>
      </c>
      <c r="C76" s="231" t="inlineStr">
        <is>
          <t>记录合规促进方式和流程的具体情况（例如规制激励如加权、储存、汇集、交易等的详情；信息/直接协助；资金支持；其他合规促进流程）</t>
        </is>
      </c>
      <c r="D76" s="231" t="inlineStr">
        <is>
          <t>自由文本</t>
        </is>
      </c>
      <c r="E76" s="231" t="inlineStr">
        <is>
          <t>N/A</t>
        </is>
      </c>
      <c r="F76" s="187" t="n"/>
      <c r="G76" s="187" t="n"/>
      <c r="H76" s="187" t="n"/>
      <c r="I76" s="187" t="n"/>
      <c r="J76" s="187" t="n"/>
      <c r="K76" s="187" t="n"/>
      <c r="L76" s="187" t="n"/>
      <c r="M76" s="187" t="n"/>
      <c r="N76" s="187" t="n"/>
      <c r="O76" s="187" t="n"/>
      <c r="P76" s="187" t="n"/>
      <c r="Q76" s="187" t="n"/>
      <c r="R76" s="187" t="n"/>
      <c r="S76" s="187" t="n"/>
      <c r="T76" s="187" t="n"/>
    </row>
    <row r="77" ht="15" customHeight="1">
      <c r="A77" s="228" t="inlineStr">
        <is>
          <t>政府投资与采购</t>
        </is>
      </c>
      <c r="B77" s="231" t="inlineStr">
        <is>
          <t>公共投资：共同融资</t>
        </is>
      </c>
      <c r="C77" s="231" t="inlineStr">
        <is>
          <t>指明政府是全额资助该项目/技术，还是与其他方共同出资</t>
        </is>
      </c>
      <c r="D77" s="231" t="inlineStr">
        <is>
          <t>分类（单选）</t>
        </is>
      </c>
      <c r="E77" s="231" t="inlineStr">
        <is>
          <t>是；否</t>
        </is>
      </c>
      <c r="F77" s="187" t="n"/>
      <c r="G77" s="187" t="n"/>
      <c r="H77" s="187" t="n"/>
      <c r="I77" s="187" t="n"/>
      <c r="J77" s="187" t="n"/>
      <c r="K77" s="187" t="n"/>
      <c r="L77" s="187" t="n"/>
      <c r="M77" s="187" t="n"/>
      <c r="N77" s="187" t="n"/>
      <c r="O77" s="187" t="n"/>
      <c r="P77" s="187" t="n"/>
      <c r="Q77" s="187" t="n"/>
      <c r="R77" s="187" t="n"/>
      <c r="S77" s="187" t="n"/>
      <c r="T77" s="187" t="n"/>
    </row>
    <row r="78" ht="15" customHeight="1">
      <c r="A78" s="160" t="n"/>
      <c r="B78" s="231" t="inlineStr">
        <is>
          <t>公共投资：选择流程</t>
        </is>
      </c>
      <c r="C78" s="231" t="inlineStr">
        <is>
          <t>项目或投资如何被选定为投资对象的相关详情。若存在规范的遴选流程，填写遴选标准</t>
        </is>
      </c>
      <c r="D78" s="231" t="inlineStr">
        <is>
          <t>分类（单选），可补充详情</t>
        </is>
      </c>
      <c r="E78" s="231" t="inlineStr">
        <is>
          <t>是；否</t>
        </is>
      </c>
      <c r="F78" s="187" t="n"/>
      <c r="G78" s="187" t="n"/>
      <c r="H78" s="187" t="n"/>
      <c r="I78" s="187" t="n"/>
      <c r="J78" s="187" t="n"/>
      <c r="K78" s="187" t="n"/>
      <c r="L78" s="187" t="n"/>
      <c r="M78" s="187" t="n"/>
      <c r="N78" s="187" t="n"/>
      <c r="O78" s="187" t="n"/>
      <c r="P78" s="187" t="n"/>
      <c r="Q78" s="187" t="n"/>
      <c r="R78" s="187" t="n"/>
      <c r="S78" s="187" t="n"/>
      <c r="T78" s="187" t="n"/>
    </row>
    <row r="79" ht="15" customHeight="1">
      <c r="A79" s="160" t="n"/>
      <c r="B79" s="231" t="inlineStr">
        <is>
          <t>公共采购：招标流程</t>
        </is>
      </c>
      <c r="C79" s="231" t="inlineStr">
        <is>
          <t>指明招标/采购流程的类型</t>
        </is>
      </c>
      <c r="D79" s="231" t="inlineStr">
        <is>
          <t>分类（单选），可补充详情</t>
        </is>
      </c>
      <c r="E79" s="231" t="inlineStr">
        <is>
          <t>公开招标；直接采购；议价采购；加速公开招标</t>
        </is>
      </c>
      <c r="F79" s="187" t="n"/>
      <c r="G79" s="187" t="n"/>
      <c r="H79" s="187" t="n"/>
      <c r="I79" s="187" t="n"/>
      <c r="J79" s="187" t="n"/>
      <c r="K79" s="187" t="n"/>
      <c r="L79" s="187" t="n"/>
      <c r="M79" s="187" t="n"/>
      <c r="N79" s="187" t="n"/>
      <c r="O79" s="187" t="n"/>
      <c r="P79" s="187" t="n"/>
      <c r="Q79" s="187" t="n"/>
      <c r="R79" s="187" t="n"/>
      <c r="S79" s="187" t="n"/>
      <c r="T79" s="187" t="n"/>
    </row>
    <row r="80" ht="15" customHeight="1">
      <c r="A80" s="160" t="n"/>
      <c r="B80" s="231" t="inlineStr">
        <is>
          <t>公共采购：招标评标标准</t>
        </is>
      </c>
      <c r="C80" s="231" t="inlineStr">
        <is>
          <t>指明招标过程中是否对满足特定要求的投标人给予加分或优待</t>
        </is>
      </c>
      <c r="D80" s="231" t="inlineStr">
        <is>
          <t>自由文本</t>
        </is>
      </c>
      <c r="E80" s="231" t="inlineStr">
        <is>
          <t>N/A</t>
        </is>
      </c>
      <c r="F80" s="187" t="n"/>
      <c r="G80" s="187" t="n"/>
      <c r="H80" s="187" t="n"/>
      <c r="I80" s="187" t="n"/>
      <c r="J80" s="187" t="n"/>
      <c r="K80" s="187" t="n"/>
      <c r="L80" s="187" t="n"/>
      <c r="M80" s="187" t="n"/>
      <c r="N80" s="187" t="n"/>
      <c r="O80" s="187" t="n"/>
      <c r="P80" s="187" t="n"/>
      <c r="Q80" s="187" t="n"/>
      <c r="R80" s="187" t="n"/>
      <c r="S80" s="187" t="n"/>
      <c r="T80" s="187" t="n"/>
    </row>
    <row r="81" ht="15" customHeight="1">
      <c r="A81" s="160" t="n"/>
      <c r="B81" s="231" t="inlineStr">
        <is>
          <t>公共采购：合规监测</t>
        </is>
      </c>
      <c r="C81" s="231" t="inlineStr">
        <is>
          <t>监测和确保气候变化减缓政策合规性的现行方法、流程或制度</t>
        </is>
      </c>
      <c r="D81" s="231" t="inlineStr">
        <is>
          <t>分类（单选），可补充详情</t>
        </is>
      </c>
      <c r="E81" s="231" t="inlineStr">
        <is>
          <t>无合规监测；自我监测与报告；政府主管部门或第三方开展的检查或审计；其他</t>
        </is>
      </c>
      <c r="F81" s="187" t="n"/>
      <c r="G81" s="187" t="n"/>
      <c r="H81" s="187" t="n"/>
      <c r="I81" s="187" t="n"/>
      <c r="J81" s="187" t="n"/>
      <c r="K81" s="187" t="n"/>
      <c r="L81" s="187" t="n"/>
      <c r="M81" s="187" t="n"/>
      <c r="N81" s="187" t="n"/>
      <c r="O81" s="187" t="n"/>
      <c r="P81" s="187" t="n"/>
      <c r="Q81" s="187" t="n"/>
      <c r="R81" s="187" t="n"/>
      <c r="S81" s="187" t="n"/>
      <c r="T81" s="187" t="n"/>
    </row>
    <row r="82" ht="15" customHeight="1">
      <c r="A82" s="160" t="n"/>
      <c r="B82" s="231" t="inlineStr">
        <is>
          <t>公共采购：合规执行</t>
        </is>
      </c>
      <c r="C82" s="231" t="inlineStr">
        <is>
          <t>对未遵守气候变化减缓政策规制要求的主体施加的后果</t>
        </is>
      </c>
      <c r="D82" s="231" t="inlineStr">
        <is>
          <t>分类（多选），可补充详情</t>
        </is>
      </c>
      <c r="E82" s="231" t="inlineStr">
        <is>
          <t>无合规执行；罚款；禁止；合规命令；其他</t>
        </is>
      </c>
      <c r="F82" s="187" t="n"/>
      <c r="G82" s="187" t="n"/>
      <c r="H82" s="187" t="n"/>
      <c r="I82" s="187" t="n"/>
      <c r="J82" s="187" t="n"/>
      <c r="K82" s="187" t="n"/>
      <c r="L82" s="187" t="n"/>
      <c r="M82" s="187" t="n"/>
      <c r="N82" s="187" t="n"/>
      <c r="O82" s="187" t="n"/>
      <c r="P82" s="187" t="n"/>
      <c r="Q82" s="187" t="n"/>
      <c r="R82" s="187" t="n"/>
      <c r="S82" s="187" t="n"/>
      <c r="T82" s="187" t="n"/>
    </row>
    <row r="83" ht="15" customHeight="1">
      <c r="A83" s="160" t="n"/>
      <c r="B83" s="231" t="inlineStr">
        <is>
          <t>公共采购：全生命周期成本</t>
        </is>
      </c>
      <c r="C83" s="231" t="inlineStr">
        <is>
          <t>在评估财务方案时考虑产品、服务或工程全生命周期的总成本，包括：（i）采购价格及所有相关成本（运输、安装、保险等）；（ii）运行成本，包括能源、燃料和水的使用、备件与维护；（iii）生命周期末期成本，如退役或处置；以及（iv）计入环境外部性的成本。</t>
        </is>
      </c>
      <c r="D83" s="231" t="inlineStr">
        <is>
          <t>分类（单选）</t>
        </is>
      </c>
      <c r="E83" s="231" t="inlineStr">
        <is>
          <t>是；否</t>
        </is>
      </c>
      <c r="F83" s="187" t="n"/>
      <c r="G83" s="187" t="n"/>
      <c r="H83" s="187" t="n"/>
      <c r="I83" s="187" t="n"/>
      <c r="J83" s="187" t="n"/>
      <c r="K83" s="187" t="n"/>
      <c r="L83" s="187" t="n"/>
      <c r="M83" s="187" t="n"/>
      <c r="N83" s="187" t="n"/>
      <c r="O83" s="187" t="n"/>
      <c r="P83" s="187" t="n"/>
      <c r="Q83" s="187" t="n"/>
      <c r="R83" s="187" t="n"/>
      <c r="S83" s="187" t="n"/>
      <c r="T83" s="187" t="n"/>
    </row>
    <row r="84" ht="15" customHeight="1">
      <c r="A84" s="162" t="n"/>
      <c r="B84" s="232" t="inlineStr">
        <is>
          <t>公共投资/采购：年度支出</t>
        </is>
      </c>
      <c r="C84" s="232" t="inlineStr">
        <is>
          <t>数据收集年份之前一年安排的财政拨款或预算</t>
        </is>
      </c>
      <c r="D84" s="232" t="inlineStr">
        <is>
          <t>数值</t>
        </is>
      </c>
      <c r="E84" s="232" t="inlineStr">
        <is>
          <t>单位：百万本币、美元或其他适用货币</t>
        </is>
      </c>
      <c r="F84" s="187" t="n"/>
      <c r="G84" s="187" t="n"/>
      <c r="H84" s="187" t="n"/>
      <c r="I84" s="187" t="n"/>
      <c r="J84" s="187" t="n"/>
      <c r="K84" s="187" t="n"/>
      <c r="L84" s="187" t="n"/>
      <c r="M84" s="187" t="n"/>
      <c r="N84" s="187" t="n"/>
      <c r="O84" s="187" t="n"/>
      <c r="P84" s="187" t="n"/>
      <c r="Q84" s="187" t="n"/>
      <c r="R84" s="187" t="n"/>
      <c r="S84" s="187" t="n"/>
      <c r="T84" s="187" t="n"/>
    </row>
    <row r="85" ht="15" customHeight="1">
      <c r="A85" s="228" t="inlineStr">
        <is>
          <t>信息</t>
        </is>
      </c>
      <c r="B85" s="231" t="inlineStr">
        <is>
          <t>工具联动</t>
        </is>
      </c>
      <c r="C85" s="231" t="inlineStr">
        <is>
          <t>记录该信息工具是否与其他工具直接联动</t>
        </is>
      </c>
      <c r="D85" s="231" t="inlineStr">
        <is>
          <t>自由文本</t>
        </is>
      </c>
      <c r="E85" s="231" t="inlineStr">
        <is>
          <t>N/A</t>
        </is>
      </c>
      <c r="F85" s="187" t="n"/>
      <c r="G85" s="187" t="n"/>
      <c r="H85" s="187" t="n"/>
      <c r="I85" s="187" t="n"/>
      <c r="J85" s="187" t="n"/>
      <c r="K85" s="187" t="n"/>
      <c r="L85" s="187" t="n"/>
      <c r="M85" s="187" t="n"/>
      <c r="N85" s="187" t="n"/>
      <c r="O85" s="187" t="n"/>
      <c r="P85" s="187" t="n"/>
      <c r="Q85" s="187" t="n"/>
      <c r="R85" s="187" t="n"/>
      <c r="S85" s="187" t="n"/>
      <c r="T85" s="187" t="n"/>
    </row>
    <row r="86" ht="15" customHeight="1">
      <c r="A86" s="160" t="n"/>
      <c r="B86" s="231" t="inlineStr">
        <is>
          <t>信息采集责任方</t>
        </is>
      </c>
      <c r="C86" s="231" t="inlineStr">
        <is>
          <t>负责采集所需信息的主体详情</t>
        </is>
      </c>
      <c r="D86" s="231" t="inlineStr">
        <is>
          <t>分类（单选）</t>
        </is>
      </c>
      <c r="E86" s="231" t="inlineStr">
        <is>
          <t>政府主管部门（检查或审计）；第三方（检查或审计）；受规制主体（自行报告）</t>
        </is>
      </c>
      <c r="F86" s="187" t="n"/>
      <c r="G86" s="187" t="n"/>
      <c r="H86" s="187" t="n"/>
      <c r="I86" s="187" t="n"/>
      <c r="J86" s="187" t="n"/>
      <c r="K86" s="187" t="n"/>
      <c r="L86" s="187" t="n"/>
      <c r="M86" s="187" t="n"/>
      <c r="N86" s="187" t="n"/>
      <c r="O86" s="187" t="n"/>
      <c r="P86" s="187" t="n"/>
      <c r="Q86" s="187" t="n"/>
      <c r="R86" s="187" t="n"/>
      <c r="S86" s="187" t="n"/>
      <c r="T86" s="187" t="n"/>
    </row>
    <row r="87" ht="15" customHeight="1">
      <c r="A87" s="160" t="n"/>
      <c r="B87" s="231" t="inlineStr">
        <is>
          <t>信息传输方式</t>
        </is>
      </c>
      <c r="C87" s="231" t="inlineStr">
        <is>
          <t>指明信息以何种方式传递给政府</t>
        </is>
      </c>
      <c r="D87" s="231" t="inlineStr">
        <is>
          <t>自由文本</t>
        </is>
      </c>
      <c r="E87" s="231" t="inlineStr">
        <is>
          <t>N/A</t>
        </is>
      </c>
      <c r="F87" s="187" t="n"/>
      <c r="G87" s="187" t="n"/>
      <c r="H87" s="187" t="n"/>
      <c r="I87" s="187" t="n"/>
      <c r="J87" s="187" t="n"/>
      <c r="K87" s="187" t="n"/>
      <c r="L87" s="187" t="n"/>
      <c r="M87" s="187" t="n"/>
      <c r="N87" s="187" t="n"/>
      <c r="O87" s="187" t="n"/>
      <c r="P87" s="187" t="n"/>
      <c r="Q87" s="187" t="n"/>
      <c r="R87" s="187" t="n"/>
      <c r="S87" s="187" t="n"/>
      <c r="T87" s="187" t="n"/>
    </row>
    <row r="88" ht="15" customHeight="1">
      <c r="A88" s="160" t="n"/>
      <c r="B88" s="231" t="inlineStr">
        <is>
          <t>信息提供频率</t>
        </is>
      </c>
      <c r="C88" s="231" t="inlineStr">
        <is>
          <t>指明信息须以何种频率提供</t>
        </is>
      </c>
      <c r="D88" s="231" t="inlineStr">
        <is>
          <t>分类（单选），可补充详情</t>
        </is>
      </c>
      <c r="E88" s="231" t="inlineStr">
        <is>
          <t>实时；每季度；每年；其他，详情：__</t>
        </is>
      </c>
      <c r="F88" s="212" t="n"/>
      <c r="G88" s="187" t="n"/>
      <c r="H88" s="187" t="n"/>
      <c r="I88" s="187" t="n"/>
      <c r="J88" s="187" t="n"/>
      <c r="K88" s="187" t="n"/>
      <c r="L88" s="187" t="n"/>
      <c r="M88" s="187" t="n"/>
      <c r="N88" s="187" t="n"/>
      <c r="O88" s="187" t="n"/>
      <c r="P88" s="187" t="n"/>
      <c r="Q88" s="187" t="n"/>
      <c r="R88" s="187" t="n"/>
      <c r="S88" s="187" t="n"/>
      <c r="T88" s="187" t="n"/>
    </row>
    <row r="89" ht="15" customHeight="1">
      <c r="A89" s="160" t="n"/>
      <c r="B89" s="231" t="inlineStr">
        <is>
          <t>信息公开可用性</t>
        </is>
      </c>
      <c r="C89" s="231" t="inlineStr">
        <is>
          <t>信息是否公开可得，以及若公开，可通过何种渠道获取</t>
        </is>
      </c>
      <c r="D89" s="231" t="inlineStr">
        <is>
          <t>自由文本</t>
        </is>
      </c>
      <c r="E89" s="231" t="inlineStr">
        <is>
          <t>N/A</t>
        </is>
      </c>
      <c r="F89" s="212" t="n"/>
      <c r="G89" s="187" t="n"/>
      <c r="H89" s="187" t="n"/>
      <c r="I89" s="187" t="n"/>
      <c r="J89" s="187" t="n"/>
      <c r="K89" s="187" t="n"/>
      <c r="L89" s="187" t="n"/>
      <c r="M89" s="187" t="n"/>
      <c r="N89" s="187" t="n"/>
      <c r="O89" s="187" t="n"/>
      <c r="P89" s="187" t="n"/>
      <c r="Q89" s="187" t="n"/>
      <c r="R89" s="187" t="n"/>
      <c r="S89" s="187" t="n"/>
      <c r="T89" s="187" t="n"/>
    </row>
    <row r="90" ht="15" customHeight="1">
      <c r="A90" s="160" t="n"/>
      <c r="B90" s="231" t="inlineStr">
        <is>
          <t>标签类型</t>
        </is>
      </c>
      <c r="C90" s="231" t="inlineStr">
        <is>
          <t>指明标签的授予和设计方式</t>
        </is>
      </c>
      <c r="D90" s="231" t="inlineStr">
        <is>
          <t>分类</t>
        </is>
      </c>
      <c r="E90" s="231" t="inlineStr">
        <is>
          <t>二元（基于单一阈值）；分类；连续</t>
        </is>
      </c>
      <c r="F90" s="212" t="n"/>
      <c r="G90" s="187" t="n"/>
      <c r="H90" s="187" t="n"/>
      <c r="I90" s="187" t="n"/>
      <c r="J90" s="187" t="n"/>
      <c r="K90" s="187" t="n"/>
      <c r="L90" s="187" t="n"/>
      <c r="M90" s="187" t="n"/>
      <c r="N90" s="187" t="n"/>
      <c r="O90" s="187" t="n"/>
      <c r="P90" s="187" t="n"/>
      <c r="Q90" s="187" t="n"/>
      <c r="R90" s="187" t="n"/>
      <c r="S90" s="187" t="n"/>
      <c r="T90" s="187" t="n"/>
    </row>
    <row r="91" ht="15" customHeight="1">
      <c r="A91" s="160" t="n"/>
      <c r="B91" s="231" t="inlineStr">
        <is>
          <t>合规监测</t>
        </is>
      </c>
      <c r="C91" s="231" t="inlineStr">
        <is>
          <t>监测和确保气候变化减缓政策合规性的现行方法、流程或制度</t>
        </is>
      </c>
      <c r="D91" s="231" t="inlineStr">
        <is>
          <t>分类（单选），可补充详情</t>
        </is>
      </c>
      <c r="E91" s="231" t="inlineStr">
        <is>
          <t>无合规监测；随机；按标准定向：__；固定时间间隔：__；不定期；事先通知的检查/审计；不事先通知的检查/审计</t>
        </is>
      </c>
      <c r="F91" s="212" t="n"/>
      <c r="G91" s="187" t="n"/>
      <c r="H91" s="187" t="n"/>
      <c r="I91" s="187" t="n"/>
      <c r="J91" s="187" t="n"/>
      <c r="K91" s="187" t="n"/>
      <c r="L91" s="187" t="n"/>
      <c r="M91" s="187" t="n"/>
      <c r="N91" s="187" t="n"/>
      <c r="O91" s="187" t="n"/>
      <c r="P91" s="187" t="n"/>
      <c r="Q91" s="187" t="n"/>
      <c r="R91" s="187" t="n"/>
      <c r="S91" s="187" t="n"/>
      <c r="T91" s="187" t="n"/>
    </row>
    <row r="92" ht="15" customHeight="1">
      <c r="A92" s="160" t="n"/>
      <c r="B92" s="231" t="inlineStr">
        <is>
          <t>合规执行</t>
        </is>
      </c>
      <c r="C92" s="231" t="inlineStr">
        <is>
          <t>对未遵守气候变化减缓政策规制要求的主体施加的后果</t>
        </is>
      </c>
      <c r="D92" s="231" t="inlineStr">
        <is>
          <t>分类（多选），可补充详情</t>
        </is>
      </c>
      <c r="E92" s="231" t="inlineStr">
        <is>
          <t>无合规执行；罚款；禁止；合规命令；其他</t>
        </is>
      </c>
      <c r="F92" s="212" t="n"/>
      <c r="G92" s="187" t="n"/>
      <c r="H92" s="187" t="n"/>
      <c r="I92" s="187" t="n"/>
      <c r="J92" s="187" t="n"/>
      <c r="K92" s="187" t="n"/>
      <c r="L92" s="187" t="n"/>
      <c r="M92" s="187" t="n"/>
      <c r="N92" s="187" t="n"/>
      <c r="O92" s="187" t="n"/>
      <c r="P92" s="187" t="n"/>
      <c r="Q92" s="187" t="n"/>
      <c r="R92" s="187" t="n"/>
      <c r="S92" s="187" t="n"/>
      <c r="T92" s="187" t="n"/>
    </row>
    <row r="93" ht="15" customHeight="1">
      <c r="A93" s="160" t="n"/>
      <c r="B93" s="231" t="inlineStr">
        <is>
          <t>合规促进</t>
        </is>
      </c>
      <c r="C93" s="231" t="inlineStr">
        <is>
          <t>旨在鼓励和促进遵守气候变化减缓政策规制措施的举措或活动</t>
        </is>
      </c>
      <c r="D93" s="231" t="inlineStr">
        <is>
          <t>分类（多选），可补充详情</t>
        </is>
      </c>
      <c r="E93" s="231" t="inlineStr">
        <is>
          <t>无合规促进；信息与直接协助；资金支持；其他激励或支持</t>
        </is>
      </c>
      <c r="F93" s="212" t="n"/>
      <c r="G93" s="187" t="n"/>
      <c r="H93" s="187" t="n"/>
      <c r="I93" s="187" t="n"/>
      <c r="J93" s="187" t="n"/>
      <c r="K93" s="187" t="n"/>
      <c r="L93" s="187" t="n"/>
      <c r="M93" s="187" t="n"/>
      <c r="N93" s="187" t="n"/>
      <c r="O93" s="187" t="n"/>
      <c r="P93" s="187" t="n"/>
      <c r="Q93" s="187" t="n"/>
      <c r="R93" s="187" t="n"/>
      <c r="S93" s="187" t="n"/>
      <c r="T93" s="187" t="n"/>
    </row>
    <row r="94" ht="15" customHeight="1">
      <c r="A94" s="162" t="n"/>
      <c r="B94" s="231" t="inlineStr">
        <is>
          <t>能力建设、培训/教育、宣传和奖励计划详情</t>
        </is>
      </c>
      <c r="C94" s="231" t="inlineStr">
        <is>
          <t>填写频率、目标群体和年度预算安排的详情</t>
        </is>
      </c>
      <c r="D94" s="231" t="inlineStr">
        <is>
          <t>自由文本</t>
        </is>
      </c>
      <c r="E94" s="231" t="inlineStr">
        <is>
          <t>N/A</t>
        </is>
      </c>
      <c r="F94" s="212" t="n"/>
      <c r="G94" s="187" t="n"/>
      <c r="H94" s="187" t="n"/>
      <c r="I94" s="187" t="n"/>
      <c r="J94" s="187" t="n"/>
      <c r="K94" s="187" t="n"/>
      <c r="L94" s="187" t="n"/>
      <c r="M94" s="187" t="n"/>
      <c r="N94" s="187" t="n"/>
      <c r="O94" s="187" t="n"/>
      <c r="P94" s="187" t="n"/>
      <c r="Q94" s="187" t="n"/>
      <c r="R94" s="187" t="n"/>
      <c r="S94" s="187" t="n"/>
      <c r="T94" s="187" t="n"/>
    </row>
    <row r="95" ht="15" customHeight="1">
      <c r="A95" s="228" t="inlineStr">
        <is>
          <t>自愿措施</t>
        </is>
      </c>
      <c r="B95" s="232" t="inlineStr">
        <is>
          <t>参与激励</t>
        </is>
      </c>
      <c r="C95" s="232" t="inlineStr">
        <is>
          <t>为鼓励自愿参与气候变化减缓活动或项目而提供的奖励、利益或正向激励</t>
        </is>
      </c>
      <c r="D95" s="232" t="inlineStr">
        <is>
          <t>分类（单选）</t>
        </is>
      </c>
      <c r="E95" s="232" t="inlineStr">
        <is>
          <t>资金性；规制性；声誉性；无</t>
        </is>
      </c>
      <c r="F95" s="187" t="n"/>
      <c r="G95" s="187" t="n"/>
      <c r="H95" s="187" t="n"/>
      <c r="I95" s="187" t="n"/>
      <c r="J95" s="187" t="n"/>
      <c r="K95" s="187" t="n"/>
      <c r="L95" s="187" t="n"/>
      <c r="M95" s="187" t="n"/>
      <c r="N95" s="187" t="n"/>
      <c r="O95" s="187" t="n"/>
      <c r="P95" s="187" t="n"/>
      <c r="Q95" s="187" t="n"/>
      <c r="R95" s="187" t="n"/>
      <c r="S95" s="187" t="n"/>
      <c r="T95" s="187" t="n"/>
    </row>
    <row r="96" ht="15" customHeight="1">
      <c r="A96" s="160" t="n"/>
      <c r="B96" s="232" t="inlineStr">
        <is>
          <t>监测</t>
        </is>
      </c>
      <c r="C96" s="232" t="inlineStr">
        <is>
          <t>跟踪和评估气候变化减缓相关自愿行动或倡议的现行流程和制度</t>
        </is>
      </c>
      <c r="D96" s="232" t="inlineStr">
        <is>
          <t>二元，可补充详情</t>
        </is>
      </c>
      <c r="E96" s="232" t="inlineStr">
        <is>
          <t>是/否，可补充详情</t>
        </is>
      </c>
      <c r="F96" s="187" t="n"/>
      <c r="G96" s="187" t="n"/>
      <c r="H96" s="187" t="n"/>
      <c r="I96" s="187" t="n"/>
      <c r="J96" s="187" t="n"/>
      <c r="K96" s="187" t="n"/>
      <c r="L96" s="187" t="n"/>
      <c r="M96" s="187" t="n"/>
      <c r="N96" s="187" t="n"/>
      <c r="O96" s="187" t="n"/>
      <c r="P96" s="187" t="n"/>
      <c r="Q96" s="187" t="n"/>
      <c r="R96" s="187" t="n"/>
      <c r="S96" s="187" t="n"/>
      <c r="T96" s="187" t="n"/>
    </row>
    <row r="97" ht="15" customHeight="1">
      <c r="A97" s="162" t="n"/>
      <c r="B97" s="232" t="inlineStr">
        <is>
          <t>违规制裁</t>
        </is>
      </c>
      <c r="C97" s="232" t="inlineStr">
        <is>
          <t>对未能履行气候变化减缓相关自愿承诺或义务的主体或个人施加的后果或处罚</t>
        </is>
      </c>
      <c r="D97" s="232" t="inlineStr">
        <is>
          <t>二元，可补充详情</t>
        </is>
      </c>
      <c r="E97" s="232" t="inlineStr">
        <is>
          <t>是/否，可补充详情</t>
        </is>
      </c>
      <c r="F97" s="187" t="n"/>
      <c r="G97" s="187" t="n"/>
      <c r="H97" s="187" t="n"/>
      <c r="I97" s="187" t="n"/>
      <c r="J97" s="187" t="n"/>
      <c r="K97" s="187" t="n"/>
      <c r="L97" s="187" t="n"/>
      <c r="M97" s="187" t="n"/>
      <c r="N97" s="187" t="n"/>
      <c r="O97" s="187" t="n"/>
      <c r="P97" s="187" t="n"/>
      <c r="Q97" s="187" t="n"/>
      <c r="R97" s="187" t="n"/>
      <c r="S97" s="187" t="n"/>
      <c r="T97" s="187" t="n"/>
    </row>
  </sheetData>
  <mergeCells count="14">
    <mergeCell ref="A4:A7"/>
    <mergeCell ref="A50:E50"/>
    <mergeCell ref="A25:A39"/>
    <mergeCell ref="A2:E2"/>
    <mergeCell ref="A51:A53"/>
    <mergeCell ref="A61:A70"/>
    <mergeCell ref="A77:A84"/>
    <mergeCell ref="A8:A24"/>
    <mergeCell ref="A43:A48"/>
    <mergeCell ref="A95:A97"/>
    <mergeCell ref="A85:A94"/>
    <mergeCell ref="A54:A60"/>
    <mergeCell ref="A40:A42"/>
    <mergeCell ref="A71:A76"/>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K9"/>
  <sheetViews>
    <sheetView workbookViewId="0">
      <pane ySplit="1" topLeftCell="A2" activePane="bottomLeft" state="frozen"/>
      <selection pane="bottomLeft" activeCell="A1" sqref="A1"/>
    </sheetView>
  </sheetViews>
  <sheetFormatPr baseColWidth="8" defaultRowHeight="15"/>
  <cols>
    <col width="46" customWidth="1" min="1" max="1"/>
    <col width="30" customWidth="1" min="2" max="2"/>
    <col width="10" customWidth="1" min="3" max="3"/>
    <col width="12" customWidth="1" min="4" max="4"/>
    <col width="12" customWidth="1" min="5" max="5"/>
    <col width="12" customWidth="1" min="6" max="6"/>
    <col width="12" customWidth="1" min="7" max="7"/>
    <col width="14" customWidth="1" min="8" max="8"/>
    <col width="20" customWidth="1" min="9" max="9"/>
    <col width="34" customWidth="1" min="10" max="10"/>
    <col width="34" customWidth="1" min="11" max="11"/>
  </cols>
  <sheetData>
    <row r="1">
      <c r="A1" s="251" t="inlineStr">
        <is>
          <t>英文名</t>
        </is>
      </c>
      <c r="B1" s="251" t="inlineStr">
        <is>
          <t>本国工具名称</t>
        </is>
      </c>
      <c r="C1" s="251" t="inlineStr">
        <is>
          <t>状态</t>
        </is>
      </c>
      <c r="D1" s="251" t="inlineStr">
        <is>
          <t>开始年份</t>
        </is>
      </c>
      <c r="E1" s="251" t="inlineStr">
        <is>
          <t>结束年份</t>
        </is>
      </c>
      <c r="F1" s="251" t="inlineStr">
        <is>
          <t>工具类别</t>
        </is>
      </c>
      <c r="G1" s="251" t="inlineStr">
        <is>
          <t>工具组别</t>
        </is>
      </c>
      <c r="H1" s="251" t="inlineStr">
        <is>
          <t>排放部门</t>
        </is>
      </c>
      <c r="I1" s="251" t="inlineStr">
        <is>
          <t>子行业</t>
        </is>
      </c>
      <c r="J1" s="251" t="inlineStr">
        <is>
          <t>法律文件名称</t>
        </is>
      </c>
      <c r="K1" s="251" t="inlineStr">
        <is>
          <t>网页链接</t>
        </is>
      </c>
    </row>
    <row r="2">
      <c r="A2" s="95" t="inlineStr">
        <is>
          <t>Electric vehicle purchase subsidy</t>
        </is>
      </c>
      <c r="B2" s="95" t="inlineStr">
        <is>
          <t>新能源汽车推广应用补贴</t>
        </is>
      </c>
      <c r="C2" s="95" t="inlineStr">
        <is>
          <t>已终止</t>
        </is>
      </c>
      <c r="D2" s="95" t="inlineStr">
        <is>
          <t>2009</t>
        </is>
      </c>
      <c r="E2" s="95" t="inlineStr">
        <is>
          <t>2022</t>
        </is>
      </c>
      <c r="F2" s="95" t="inlineStr">
        <is>
          <t>经济工具</t>
        </is>
      </c>
      <c r="G2" s="95" t="inlineStr">
        <is>
          <t>补贴</t>
        </is>
      </c>
      <c r="H2" s="95" t="inlineStr">
        <is>
          <t>交通</t>
        </is>
      </c>
      <c r="I2" s="95" t="inlineStr">
        <is>
          <t>车辆</t>
        </is>
      </c>
      <c r="J2" s="95" t="inlineStr">
        <is>
          <t>财建〔2009〕6号关于开展节能与新能源汽车示范推广试点工作的通知；财建〔2015〕134号关于2016-2020年新能源汽车推广应用财政支持政策的通知；财建〔2021〕466号关于2022年新能源汽车推广应用财政补贴政策的通知</t>
        </is>
      </c>
      <c r="K2" s="95" t="inlineStr">
        <is>
          <t>http://www.mof.gov.cn/gkml/caizhengwengao/2009niancaizhengbuwengao/caizhengwengao2009dierqi/200904/t20090413_132178.htm; https://www.gov.cn/zhengce/zhengceku/2021-12/31/content_5665857.htm</t>
        </is>
      </c>
    </row>
    <row r="3">
      <c r="A3" s="95" t="inlineStr">
        <is>
          <t>Subsidy for the Construction of Electric Vehicle Charging Infrastructure</t>
        </is>
      </c>
      <c r="B3" s="95" t="inlineStr">
        <is>
          <t>电动汽车充电基础设施建设奖补</t>
        </is>
      </c>
      <c r="C3" s="95" t="inlineStr">
        <is>
          <t>已终止</t>
        </is>
      </c>
      <c r="D3" s="95" t="inlineStr">
        <is>
          <t>2015</t>
        </is>
      </c>
      <c r="E3" s="95" t="inlineStr">
        <is>
          <t>2020</t>
        </is>
      </c>
      <c r="F3" s="95" t="inlineStr">
        <is>
          <t>经济工具</t>
        </is>
      </c>
      <c r="G3" s="95" t="inlineStr">
        <is>
          <t>补贴</t>
        </is>
      </c>
      <c r="H3" s="95" t="inlineStr">
        <is>
          <t>交通</t>
        </is>
      </c>
      <c r="I3" s="95" t="inlineStr">
        <is>
          <t>车辆</t>
        </is>
      </c>
      <c r="J3" s="95" t="inlineStr">
        <is>
          <t>国办发〔2015〕73号国务院办公厅关于加快电动汽车充电基础设施建设的指导意见；财建〔2016〕7号关于"十三五"新能源汽车充电基础设施奖励政策及加强新能源汽车推广应用的通知</t>
        </is>
      </c>
      <c r="K3" s="95" t="inlineStr">
        <is>
          <t>https://www.gov.cn/zhengce/content/2015-10/09/content_10214.htm; http://www.mof.gov.cn/gp/xxgkml/jjjss/201601/t20160120_2512185.htm</t>
        </is>
      </c>
    </row>
    <row r="4">
      <c r="A4" s="95" t="inlineStr">
        <is>
          <t>Renewable electricity feed-in tariff</t>
        </is>
      </c>
      <c r="B4" s="95" t="inlineStr">
        <is>
          <t>可再生能源上网电价补贴</t>
        </is>
      </c>
      <c r="C4" s="95" t="inlineStr">
        <is>
          <t>已终止</t>
        </is>
      </c>
      <c r="D4" s="95" t="inlineStr">
        <is>
          <t>2006</t>
        </is>
      </c>
      <c r="E4" s="95" t="inlineStr">
        <is>
          <t>2021</t>
        </is>
      </c>
      <c r="F4" s="95" t="inlineStr">
        <is>
          <t>经济工具</t>
        </is>
      </c>
      <c r="G4" s="95" t="inlineStr">
        <is>
          <t>补贴</t>
        </is>
      </c>
      <c r="H4" s="95" t="inlineStr">
        <is>
          <t>能源</t>
        </is>
      </c>
      <c r="I4" s="95" t="inlineStr">
        <is>
          <t>太阳能发电；风电</t>
        </is>
      </c>
      <c r="J4" s="95" t="inlineStr">
        <is>
          <t>发改价格〔2006〕7号关于印发可再生能源发电价格和费用分摊管理试行办法的通知</t>
        </is>
      </c>
      <c r="K4" s="95" t="inlineStr">
        <is>
          <t>https://www.ndrc.gov.cn/xxgk/zcfb/tz/200601/t20060120_965897.html</t>
        </is>
      </c>
    </row>
    <row r="5">
      <c r="A5" s="95" t="inlineStr">
        <is>
          <t>Value-added tax incentive</t>
        </is>
      </c>
      <c r="B5" s="95" t="inlineStr">
        <is>
          <t>风力发电增值税优惠</t>
        </is>
      </c>
      <c r="C5" s="95" t="inlineStr">
        <is>
          <t>已终止</t>
        </is>
      </c>
      <c r="D5" s="95" t="inlineStr">
        <is>
          <t>2015</t>
        </is>
      </c>
      <c r="E5" s="95" t="inlineStr">
        <is>
          <t>2025</t>
        </is>
      </c>
      <c r="F5" s="95" t="inlineStr">
        <is>
          <t>经济工具</t>
        </is>
      </c>
      <c r="G5" s="95" t="inlineStr">
        <is>
          <t>税收</t>
        </is>
      </c>
      <c r="H5" s="95" t="inlineStr">
        <is>
          <t>能源</t>
        </is>
      </c>
      <c r="I5" s="95" t="inlineStr">
        <is>
          <t>风电</t>
        </is>
      </c>
      <c r="J5" s="95" t="inlineStr">
        <is>
          <t>财税〔2015〕74号关于风力发电增值税政策的通知</t>
        </is>
      </c>
      <c r="K5" s="95" t="inlineStr">
        <is>
          <t>http://www.mof.gov.cn/gkml/caizhengwengao/wg2015/wg201508/201601/t20160107_1645704.htm; https://shanghai.chinatax.gov.cn/zcfw/zcfgk/zzs/201507/t417892.html</t>
        </is>
      </c>
    </row>
    <row r="6">
      <c r="A6" s="95" t="inlineStr">
        <is>
          <t>Value-added tax incentive</t>
        </is>
      </c>
      <c r="B6" s="95" t="inlineStr">
        <is>
          <t>核电增值税优惠</t>
        </is>
      </c>
      <c r="C6" s="95" t="inlineStr">
        <is>
          <t>已终止</t>
        </is>
      </c>
      <c r="D6" s="95" t="inlineStr">
        <is>
          <t>2008</t>
        </is>
      </c>
      <c r="E6" s="95" t="inlineStr">
        <is>
          <t>2025</t>
        </is>
      </c>
      <c r="F6" s="95" t="inlineStr">
        <is>
          <t>经济工具</t>
        </is>
      </c>
      <c r="G6" s="95" t="inlineStr">
        <is>
          <t>税收</t>
        </is>
      </c>
      <c r="H6" s="95" t="inlineStr">
        <is>
          <t>能源</t>
        </is>
      </c>
      <c r="I6" s="95" t="inlineStr">
        <is>
          <t>核电</t>
        </is>
      </c>
      <c r="J6" s="95" t="inlineStr">
        <is>
          <t>财税〔2008〕38号关于核电行业税收政策有关问题的通知</t>
        </is>
      </c>
      <c r="K6" s="95" t="inlineStr">
        <is>
          <t>http://www.mof.gov.cn/zhengwuxinxi/caizhengxinwen/200805/t20080519_29110.htm; https://guizhou.chinatax.gov.cn/wjjb/zcfgk/szfl/ygsf/202203/t20220310_72917823.html</t>
        </is>
      </c>
    </row>
    <row r="7">
      <c r="A7" s="95" t="inlineStr">
        <is>
          <t>Vehicle purchase subsidy (fuel cell vehicle)</t>
        </is>
      </c>
      <c r="B7" s="95" t="inlineStr">
        <is>
          <t>燃料电池汽车示范应用奖补</t>
        </is>
      </c>
      <c r="C7" s="95" t="inlineStr">
        <is>
          <t>已终止</t>
        </is>
      </c>
      <c r="D7" s="95" t="inlineStr">
        <is>
          <t>2021</t>
        </is>
      </c>
      <c r="E7" s="95" t="inlineStr">
        <is>
          <t>2025</t>
        </is>
      </c>
      <c r="F7" s="95" t="inlineStr">
        <is>
          <t>经济工具</t>
        </is>
      </c>
      <c r="G7" s="95" t="inlineStr">
        <is>
          <t>补贴</t>
        </is>
      </c>
      <c r="H7" s="95" t="inlineStr">
        <is>
          <t>交通</t>
        </is>
      </c>
      <c r="I7" s="95" t="inlineStr">
        <is>
          <t>车辆</t>
        </is>
      </c>
      <c r="J7" s="95" t="inlineStr">
        <is>
          <t>财建〔2020〕394号关于开展燃料电池汽车示范应用的通知</t>
        </is>
      </c>
      <c r="K7" s="95" t="inlineStr">
        <is>
          <t>https://www.gov.cn/zhengce/zhengceku/2020-09/21/content_5545221.htm</t>
        </is>
      </c>
    </row>
    <row r="8">
      <c r="A8" s="95" t="inlineStr">
        <is>
          <t>Central bank targeted relending for the clean and efficient use of coal</t>
        </is>
      </c>
      <c r="B8" s="95" t="inlineStr">
        <is>
          <t>支持煤炭清洁高效利用专项再贷款</t>
        </is>
      </c>
      <c r="C8" s="95" t="inlineStr">
        <is>
          <t>已终止</t>
        </is>
      </c>
      <c r="D8" s="95" t="inlineStr">
        <is>
          <t>2021</t>
        </is>
      </c>
      <c r="E8" s="95" t="inlineStr">
        <is>
          <t>2023</t>
        </is>
      </c>
      <c r="F8" s="95" t="inlineStr">
        <is>
          <t>经济工具</t>
        </is>
      </c>
      <c r="G8" s="95" t="inlineStr">
        <is>
          <t>补贴</t>
        </is>
      </c>
      <c r="H8" s="95" t="inlineStr">
        <is>
          <t>能源</t>
        </is>
      </c>
      <c r="I8" s="95" t="inlineStr">
        <is>
          <t>煤炭</t>
        </is>
      </c>
      <c r="J8" s="95" t="inlineStr">
        <is>
          <t>银发〔2021〕289号关于设立支持煤炭清洁高效利用专项再贷款有关事宜的通知</t>
        </is>
      </c>
      <c r="K8" s="95" t="inlineStr">
        <is>
          <t>https://kj.jdz.gov.cn/zwzx/ztzl/kjjr/zc/t1036092.shtml; https://www.gov.cn/zhengce/2021-11/18/content_5651619.htm</t>
        </is>
      </c>
    </row>
    <row r="9">
      <c r="A9" s="302" t="inlineStr">
        <is>
          <t>VAT incentive for energy performance contracting projects</t>
        </is>
      </c>
      <c r="B9" s="302" t="inlineStr">
        <is>
          <t>合同能源管理项目增值税优惠</t>
        </is>
      </c>
      <c r="C9" s="302" t="inlineStr">
        <is>
          <t>已终止</t>
        </is>
      </c>
      <c r="D9" s="302" t="inlineStr">
        <is>
          <t>2011</t>
        </is>
      </c>
      <c r="E9" s="302" t="inlineStr">
        <is>
          <t>2025</t>
        </is>
      </c>
      <c r="F9" s="302" t="inlineStr">
        <is>
          <t>经济工具</t>
        </is>
      </c>
      <c r="G9" s="302" t="inlineStr">
        <is>
          <t>税收</t>
        </is>
      </c>
      <c r="H9" s="302" t="inlineStr">
        <is>
          <t>能源；建筑；工业</t>
        </is>
      </c>
      <c r="I9" s="302" t="inlineStr">
        <is>
          <t>工业能效；建筑能效</t>
        </is>
      </c>
      <c r="J9" s="302" t="inlineStr">
        <is>
          <t>财税〔2010〕110号关于促进节能服务产业发展增值税、营业税和企业所得税政策问题的通知；财税〔2016〕36号附件三；财政部 税务总局公告2026年第10号</t>
        </is>
      </c>
      <c r="K9" s="302" t="inlineStr">
        <is>
          <t>https://www.gov.cn/zhengce/content/2010-04/06/content_1628.htm</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U200"/>
  <sheetViews>
    <sheetView workbookViewId="0">
      <selection activeCell="A1" sqref="A1"/>
    </sheetView>
  </sheetViews>
  <sheetFormatPr baseColWidth="8" defaultRowHeight="15"/>
  <cols>
    <col width="16.6640625" customWidth="1" min="1" max="1"/>
    <col width="15.19921875" customWidth="1" min="3" max="3"/>
    <col width="36.9296875" customWidth="1" min="4" max="4"/>
    <col width="31.46484375" customWidth="1" min="5" max="5"/>
    <col width="66.9296875" customWidth="1" min="6" max="6"/>
    <col width="9.06640625" customWidth="1" min="7" max="7"/>
  </cols>
  <sheetData>
    <row r="1" ht="49.9" customHeight="1">
      <c r="A1" s="204" t="inlineStr">
        <is>
          <t>本数据集采用与IFCMA气候政策数据库一致的四个层级分类框架。
该分类区分了标准化、可跨国比较的政策路径与国别特定的政策工具，并在需要时允许进一步细分。</t>
        </is>
      </c>
      <c r="B1" s="103" t="n"/>
      <c r="C1" s="103" t="n"/>
      <c r="D1" s="103" t="n"/>
      <c r="E1" s="103" t="n"/>
      <c r="F1" s="103" t="n"/>
      <c r="G1" s="103" t="n"/>
      <c r="H1" s="103" t="n"/>
      <c r="I1" s="103" t="n"/>
      <c r="J1" s="103" t="n"/>
      <c r="K1" s="103" t="n"/>
      <c r="L1" s="103" t="n"/>
      <c r="M1" s="103" t="n"/>
      <c r="N1" s="103" t="n"/>
      <c r="O1" s="104" t="n"/>
      <c r="P1" s="205" t="n"/>
      <c r="Q1" s="205" t="n"/>
      <c r="R1" s="205" t="n"/>
      <c r="S1" s="205" t="n"/>
      <c r="T1" s="205" t="n"/>
      <c r="U1" s="205" t="n"/>
    </row>
    <row r="2">
      <c r="A2" s="205" t="n"/>
      <c r="B2" s="205" t="n"/>
      <c r="C2" s="205" t="n"/>
      <c r="D2" s="205" t="n"/>
      <c r="E2" s="205" t="n"/>
      <c r="F2" s="205" t="n"/>
      <c r="G2" s="205" t="n"/>
      <c r="H2" s="205" t="n"/>
      <c r="I2" s="205" t="n"/>
      <c r="J2" s="205" t="n"/>
      <c r="K2" s="205" t="n"/>
      <c r="L2" s="205" t="n"/>
      <c r="M2" s="205" t="n"/>
      <c r="N2" s="205" t="n"/>
      <c r="O2" s="205" t="n"/>
      <c r="P2" s="205" t="n"/>
      <c r="Q2" s="205" t="n"/>
      <c r="R2" s="205" t="n"/>
      <c r="S2" s="205" t="n"/>
      <c r="T2" s="205" t="n"/>
      <c r="U2" s="205" t="n"/>
    </row>
    <row r="3" ht="30" customHeight="1">
      <c r="A3" s="275" t="inlineStr">
        <is>
          <t>分类结构</t>
        </is>
      </c>
      <c r="B3" s="259" t="n"/>
      <c r="C3" s="276" t="n"/>
      <c r="D3" s="276" t="n"/>
      <c r="E3" s="276" t="n"/>
      <c r="F3" s="276" t="n"/>
      <c r="G3" s="205" t="n"/>
      <c r="H3" s="205" t="n"/>
      <c r="I3" s="205" t="n"/>
      <c r="J3" s="205" t="n"/>
      <c r="K3" s="205" t="n"/>
      <c r="L3" s="205" t="n"/>
      <c r="M3" s="205" t="n"/>
      <c r="N3" s="205" t="n"/>
      <c r="O3" s="205" t="n"/>
      <c r="P3" s="205" t="n"/>
      <c r="Q3" s="205" t="n"/>
      <c r="R3" s="205" t="n"/>
      <c r="S3" s="205" t="n"/>
      <c r="T3" s="205" t="n"/>
      <c r="U3" s="205" t="n"/>
    </row>
    <row r="4">
      <c r="A4" s="277" t="inlineStr">
        <is>
          <t>层级</t>
        </is>
      </c>
      <c r="B4" s="277" t="inlineStr">
        <is>
          <t>名称</t>
        </is>
      </c>
      <c r="C4" s="277" t="inlineStr">
        <is>
          <t>英文名称</t>
        </is>
      </c>
      <c r="D4" s="277" t="inlineStr">
        <is>
          <t>定义</t>
        </is>
      </c>
      <c r="E4" s="277" t="inlineStr">
        <is>
          <t>数据集中的用途</t>
        </is>
      </c>
      <c r="F4" s="277" t="inlineStr">
        <is>
          <t>示例</t>
        </is>
      </c>
      <c r="G4" s="278" t="n"/>
      <c r="H4" s="205" t="n"/>
      <c r="I4" s="205" t="n"/>
      <c r="J4" s="205" t="n"/>
      <c r="K4" s="205" t="n"/>
      <c r="L4" s="205" t="n"/>
      <c r="M4" s="205" t="n"/>
      <c r="N4" s="205" t="n"/>
      <c r="O4" s="205" t="n"/>
      <c r="P4" s="205" t="n"/>
      <c r="Q4" s="205" t="n"/>
      <c r="R4" s="205" t="n"/>
      <c r="S4" s="205" t="n"/>
      <c r="T4" s="205" t="n"/>
      <c r="U4" s="205" t="n"/>
    </row>
    <row r="5" ht="60" customHeight="1">
      <c r="A5" s="279" t="n">
        <v>1</v>
      </c>
      <c r="B5" s="280" t="inlineStr">
        <is>
          <t>类别</t>
        </is>
      </c>
      <c r="C5" s="279" t="inlineStr">
        <is>
          <t>Category</t>
        </is>
      </c>
      <c r="D5" s="281" t="inlineStr">
        <is>
          <t>基于政策工具运行机制的高层级分类</t>
        </is>
      </c>
      <c r="E5" s="281" t="inlineStr">
        <is>
          <t>提供整体结构，支持跨政策类型的广泛比较</t>
        </is>
      </c>
      <c r="F5" s="281" t="inlineStr">
        <is>
          <t>经济工具；
规制工具；
信息工具</t>
        </is>
      </c>
      <c r="G5" s="278" t="n"/>
      <c r="H5" s="205" t="n"/>
      <c r="I5" s="205" t="n"/>
      <c r="J5" s="205" t="n"/>
      <c r="K5" s="205" t="n"/>
      <c r="L5" s="205" t="n"/>
      <c r="M5" s="205" t="n"/>
      <c r="N5" s="205" t="n"/>
      <c r="O5" s="205" t="n"/>
      <c r="P5" s="205" t="n"/>
      <c r="Q5" s="205" t="n"/>
      <c r="R5" s="205" t="n"/>
      <c r="S5" s="205" t="n"/>
      <c r="T5" s="205" t="n"/>
      <c r="U5" s="205" t="n"/>
    </row>
    <row r="6" ht="45" customHeight="1">
      <c r="A6" s="279" t="n">
        <v>2</v>
      </c>
      <c r="B6" s="280" t="inlineStr">
        <is>
          <t>组别</t>
        </is>
      </c>
      <c r="C6" s="279" t="inlineStr">
        <is>
          <t>Group</t>
        </is>
      </c>
      <c r="D6" s="281" t="inlineStr">
        <is>
          <t>各类别内按功能划分的工具分组</t>
        </is>
      </c>
      <c r="E6" s="281" t="inlineStr">
        <is>
          <t>按规制功能或政策逻辑组织工具</t>
        </is>
      </c>
      <c r="F6" s="281" t="inlineStr">
        <is>
          <t>规制工具之下：
绩效标准；
技术标准</t>
        </is>
      </c>
      <c r="G6" s="278" t="n"/>
      <c r="H6" s="205" t="n"/>
      <c r="I6" s="205" t="n"/>
      <c r="J6" s="205" t="n"/>
      <c r="K6" s="205" t="n"/>
      <c r="L6" s="205" t="n"/>
      <c r="M6" s="205" t="n"/>
      <c r="N6" s="205" t="n"/>
      <c r="O6" s="205" t="n"/>
      <c r="P6" s="205" t="n"/>
      <c r="Q6" s="205" t="n"/>
      <c r="R6" s="205" t="n"/>
      <c r="S6" s="205" t="n"/>
      <c r="T6" s="205" t="n"/>
      <c r="U6" s="205" t="n"/>
    </row>
    <row r="7" ht="90" customHeight="1">
      <c r="A7" s="279" t="n">
        <v>3</v>
      </c>
      <c r="B7" s="280" t="inlineStr">
        <is>
          <t>路径</t>
        </is>
      </c>
      <c r="C7" s="279" t="inlineStr">
        <is>
          <t>Approach</t>
        </is>
      </c>
      <c r="D7" s="281" t="inlineStr">
        <is>
          <t>一种标准化、可跨国比较的政策路径，将设计相近、规制逻辑相似的工具归为一组</t>
        </is>
      </c>
      <c r="E7" s="281" t="inlineStr">
        <is>
          <t>跨国可比性的核心层级</t>
        </is>
      </c>
      <c r="F7" s="281" t="inlineStr">
        <is>
          <t>绩效标准之下：
电器最低能源绩效标准（MEPS）；
燃油经济性标准</t>
        </is>
      </c>
      <c r="G7" s="278" t="n"/>
      <c r="H7" s="205" t="n"/>
      <c r="I7" s="205" t="n"/>
      <c r="J7" s="205" t="n"/>
      <c r="K7" s="205" t="n"/>
      <c r="L7" s="205" t="n"/>
      <c r="M7" s="205" t="n"/>
      <c r="N7" s="205" t="n"/>
      <c r="O7" s="205" t="n"/>
      <c r="P7" s="205" t="n"/>
      <c r="Q7" s="205" t="n"/>
      <c r="R7" s="205" t="n"/>
      <c r="S7" s="205" t="n"/>
      <c r="T7" s="205" t="n"/>
      <c r="U7" s="205" t="n"/>
    </row>
    <row r="8" ht="60" customHeight="1">
      <c r="A8" s="279" t="n">
        <v>4</v>
      </c>
      <c r="B8" s="280" t="inlineStr">
        <is>
          <t>工具</t>
        </is>
      </c>
      <c r="C8" s="279" t="inlineStr">
        <is>
          <t>Instrument</t>
        </is>
      </c>
      <c r="D8" s="281" t="inlineStr">
        <is>
          <t>在某一辖区、某一时间实施的具体法律或规制措施</t>
        </is>
      </c>
      <c r="E8" s="281" t="inlineStr">
        <is>
          <t>数据集的基本观测单位；反映国别特定的政策设计</t>
        </is>
      </c>
      <c r="F8" s="281" t="inlineStr">
        <is>
          <t>电器最低能源绩效标准（MEPS）之下：
电力变压器MEPS；
显示器MEPS；
空气净化器MEPS</t>
        </is>
      </c>
      <c r="G8" s="278" t="n"/>
      <c r="H8" s="205" t="n"/>
      <c r="I8" s="205" t="n"/>
      <c r="J8" s="205" t="n"/>
      <c r="K8" s="205" t="n"/>
      <c r="L8" s="205" t="n"/>
      <c r="M8" s="205" t="n"/>
      <c r="N8" s="205" t="n"/>
      <c r="O8" s="205" t="n"/>
      <c r="P8" s="205" t="n"/>
      <c r="Q8" s="205" t="n"/>
      <c r="R8" s="205" t="n"/>
      <c r="S8" s="205" t="n"/>
      <c r="T8" s="205" t="n"/>
      <c r="U8" s="205" t="n"/>
    </row>
    <row r="9" ht="47.25" customHeight="1">
      <c r="A9" s="282" t="n"/>
      <c r="B9" s="283" t="inlineStr">
        <is>
          <t>子方案（可选）</t>
        </is>
      </c>
      <c r="C9" s="284" t="inlineStr">
        <is>
          <t>Sub-scheme (optional)</t>
        </is>
      </c>
      <c r="D9" s="285" t="inlineStr">
        <is>
          <t>同一工具内部因差异化要求、豁免或实施阶段不同而形成的变体</t>
        </is>
      </c>
      <c r="E9" s="285" t="inlineStr">
        <is>
          <t>在相关情况下反映工具内部的异质性</t>
        </is>
      </c>
      <c r="F9" s="285" t="inlineStr">
        <is>
          <t>能效等级（例如一级/二级）；分阶段实施期</t>
        </is>
      </c>
      <c r="G9" s="95" t="n"/>
      <c r="H9" s="95" t="n"/>
      <c r="I9" s="95" t="n"/>
      <c r="J9" s="95" t="n"/>
      <c r="K9" s="95" t="n"/>
      <c r="L9" s="95" t="n"/>
      <c r="M9" s="95" t="n"/>
      <c r="N9" s="95" t="n"/>
      <c r="O9" s="95" t="n"/>
      <c r="P9" s="95" t="n"/>
      <c r="Q9" s="95" t="n"/>
      <c r="R9" s="95" t="n"/>
      <c r="S9" s="95" t="n"/>
      <c r="T9" s="95" t="n"/>
      <c r="U9" s="95" t="n"/>
    </row>
    <row r="10" ht="30" customHeight="1">
      <c r="A10" s="286" t="n"/>
      <c r="B10" s="286" t="n"/>
      <c r="C10" s="286" t="n"/>
      <c r="D10" s="286" t="n"/>
      <c r="E10" s="286" t="n"/>
      <c r="F10" s="286" t="n"/>
      <c r="G10" s="205" t="n"/>
      <c r="H10" s="205" t="n"/>
      <c r="I10" s="205" t="n"/>
      <c r="J10" s="205" t="n"/>
      <c r="K10" s="205" t="n"/>
      <c r="L10" s="205" t="n"/>
      <c r="M10" s="205" t="n"/>
      <c r="N10" s="205" t="n"/>
      <c r="O10" s="205" t="n"/>
      <c r="P10" s="205" t="n"/>
      <c r="Q10" s="205" t="n"/>
      <c r="R10" s="205" t="n"/>
      <c r="S10" s="205" t="n"/>
      <c r="T10" s="205" t="n"/>
      <c r="U10" s="205" t="n"/>
    </row>
    <row r="11" ht="30" customHeight="1">
      <c r="A11" s="275" t="inlineStr">
        <is>
          <t>计数规则</t>
        </is>
      </c>
      <c r="B11" s="302" t="n"/>
      <c r="C11" s="276" t="n"/>
      <c r="D11" s="205" t="n"/>
      <c r="E11" s="205" t="n"/>
      <c r="F11" s="205" t="n"/>
      <c r="G11" s="205" t="n"/>
      <c r="H11" s="205" t="n"/>
      <c r="I11" s="205" t="n"/>
      <c r="J11" s="205" t="n"/>
      <c r="K11" s="205" t="n"/>
      <c r="L11" s="205" t="n"/>
      <c r="M11" s="205" t="n"/>
      <c r="N11" s="205" t="n"/>
      <c r="O11" s="205" t="n"/>
      <c r="P11" s="205" t="n"/>
      <c r="Q11" s="205" t="n"/>
      <c r="R11" s="205" t="n"/>
      <c r="S11" s="205" t="n"/>
      <c r="T11" s="205" t="n"/>
      <c r="U11" s="205" t="n"/>
    </row>
    <row r="12" ht="30" customHeight="1">
      <c r="A12" s="287" t="inlineStr">
        <is>
          <t>路径层级</t>
        </is>
      </c>
      <c r="B12" s="288" t="inlineStr">
        <is>
          <t>为可比性计为一次</t>
        </is>
      </c>
      <c r="C12" s="289" t="n"/>
      <c r="D12" s="278" t="n"/>
      <c r="E12" s="205" t="n"/>
      <c r="F12" s="205" t="n"/>
      <c r="G12" s="205" t="n"/>
      <c r="H12" s="205" t="n"/>
      <c r="I12" s="205" t="n"/>
      <c r="J12" s="205" t="n"/>
      <c r="K12" s="205" t="n"/>
      <c r="L12" s="205" t="n"/>
      <c r="M12" s="205" t="n"/>
      <c r="N12" s="205" t="n"/>
      <c r="O12" s="205" t="n"/>
      <c r="P12" s="205" t="n"/>
      <c r="Q12" s="205" t="n"/>
      <c r="R12" s="205" t="n"/>
      <c r="S12" s="205" t="n"/>
      <c r="T12" s="205" t="n"/>
      <c r="U12" s="205" t="n"/>
    </row>
    <row r="13" ht="30" customHeight="1">
      <c r="A13" s="287" t="inlineStr">
        <is>
          <t>工具层级</t>
        </is>
      </c>
      <c r="B13" s="288" t="inlineStr">
        <is>
          <t>每项政策单独计数</t>
        </is>
      </c>
      <c r="C13" s="289" t="n"/>
      <c r="D13" s="278" t="n"/>
      <c r="E13" s="205" t="n"/>
      <c r="F13" s="205" t="n"/>
      <c r="G13" s="205" t="n"/>
      <c r="H13" s="205" t="n"/>
      <c r="I13" s="205" t="n"/>
      <c r="J13" s="205" t="n"/>
      <c r="K13" s="205" t="n"/>
      <c r="L13" s="205" t="n"/>
      <c r="M13" s="205" t="n"/>
      <c r="N13" s="205" t="n"/>
      <c r="O13" s="205" t="n"/>
      <c r="P13" s="205" t="n"/>
      <c r="Q13" s="205" t="n"/>
      <c r="R13" s="205" t="n"/>
      <c r="S13" s="205" t="n"/>
      <c r="T13" s="205" t="n"/>
      <c r="U13" s="205" t="n"/>
    </row>
    <row r="14" ht="45" customHeight="1">
      <c r="A14" s="287" t="inlineStr">
        <is>
          <t>子方案层级</t>
        </is>
      </c>
      <c r="B14" s="288" t="inlineStr">
        <is>
          <t>不作为独立工具计数</t>
        </is>
      </c>
      <c r="C14" s="289" t="n"/>
      <c r="D14" s="278" t="n"/>
      <c r="E14" s="205" t="n"/>
      <c r="F14" s="205" t="n"/>
      <c r="G14" s="205" t="n"/>
      <c r="H14" s="205" t="n"/>
      <c r="I14" s="205" t="n"/>
      <c r="J14" s="205" t="n"/>
      <c r="K14" s="205" t="n"/>
      <c r="L14" s="205" t="n"/>
      <c r="M14" s="205" t="n"/>
      <c r="N14" s="205" t="n"/>
      <c r="O14" s="205" t="n"/>
      <c r="P14" s="205" t="n"/>
      <c r="Q14" s="205" t="n"/>
      <c r="R14" s="205" t="n"/>
      <c r="S14" s="205" t="n"/>
      <c r="T14" s="205" t="n"/>
      <c r="U14" s="205" t="n"/>
    </row>
    <row r="15">
      <c r="A15" s="286" t="n"/>
      <c r="B15" s="286" t="n"/>
      <c r="C15" s="286" t="n"/>
      <c r="D15" s="205" t="n"/>
      <c r="E15" s="205" t="n"/>
      <c r="F15" s="205" t="n"/>
      <c r="G15" s="205" t="n"/>
      <c r="H15" s="205" t="n"/>
      <c r="I15" s="205" t="n"/>
      <c r="J15" s="205" t="n"/>
      <c r="K15" s="205" t="n"/>
      <c r="L15" s="205" t="n"/>
      <c r="M15" s="205" t="n"/>
      <c r="N15" s="205" t="n"/>
      <c r="O15" s="205" t="n"/>
      <c r="P15" s="205" t="n"/>
      <c r="Q15" s="205" t="n"/>
      <c r="R15" s="205" t="n"/>
      <c r="S15" s="205" t="n"/>
      <c r="T15" s="205" t="n"/>
      <c r="U15" s="205" t="n"/>
    </row>
    <row r="16">
      <c r="A16" s="205" t="n"/>
      <c r="B16" s="205" t="n"/>
      <c r="C16" s="205" t="n"/>
      <c r="D16" s="205" t="n"/>
      <c r="E16" s="205" t="n"/>
      <c r="F16" s="205" t="n"/>
      <c r="G16" s="205" t="n"/>
      <c r="H16" s="205" t="n"/>
      <c r="I16" s="205" t="n"/>
      <c r="J16" s="205" t="n"/>
      <c r="K16" s="205" t="n"/>
      <c r="L16" s="205" t="n"/>
      <c r="M16" s="205" t="n"/>
      <c r="N16" s="205" t="n"/>
      <c r="O16" s="205" t="n"/>
      <c r="P16" s="205" t="n"/>
      <c r="Q16" s="205" t="n"/>
      <c r="R16" s="205" t="n"/>
      <c r="S16" s="205" t="n"/>
      <c r="T16" s="205" t="n"/>
      <c r="U16" s="205" t="n"/>
    </row>
    <row r="17">
      <c r="A17" s="205" t="n"/>
      <c r="B17" s="205" t="n"/>
      <c r="C17" s="205" t="n"/>
      <c r="D17" s="205" t="n"/>
      <c r="E17" s="205" t="n"/>
      <c r="F17" s="205" t="n"/>
      <c r="G17" s="205" t="n"/>
      <c r="H17" s="205" t="n"/>
      <c r="I17" s="205" t="n"/>
      <c r="J17" s="205" t="n"/>
      <c r="K17" s="205" t="n"/>
      <c r="L17" s="205" t="n"/>
      <c r="M17" s="205" t="n"/>
      <c r="N17" s="205" t="n"/>
      <c r="O17" s="205" t="n"/>
      <c r="P17" s="205" t="n"/>
      <c r="Q17" s="205" t="n"/>
      <c r="R17" s="205" t="n"/>
      <c r="S17" s="205" t="n"/>
      <c r="T17" s="205" t="n"/>
      <c r="U17" s="205" t="n"/>
    </row>
    <row r="18">
      <c r="A18" s="205" t="n"/>
      <c r="B18" s="205" t="n"/>
      <c r="C18" s="205" t="n"/>
      <c r="D18" s="205" t="n"/>
      <c r="E18" s="205" t="n"/>
      <c r="F18" s="205" t="n"/>
      <c r="G18" s="205" t="n"/>
      <c r="H18" s="205" t="n"/>
      <c r="I18" s="205" t="n"/>
      <c r="J18" s="205" t="n"/>
      <c r="K18" s="205" t="n"/>
      <c r="L18" s="205" t="n"/>
      <c r="M18" s="205" t="n"/>
      <c r="N18" s="205" t="n"/>
      <c r="O18" s="205" t="n"/>
      <c r="P18" s="205" t="n"/>
      <c r="Q18" s="205" t="n"/>
      <c r="R18" s="205" t="n"/>
      <c r="S18" s="205" t="n"/>
      <c r="T18" s="205" t="n"/>
      <c r="U18" s="205" t="n"/>
    </row>
    <row r="19">
      <c r="A19" s="205" t="n"/>
      <c r="B19" s="205" t="n"/>
      <c r="C19" s="205" t="n"/>
      <c r="D19" s="205" t="n"/>
      <c r="E19" s="205" t="n"/>
      <c r="F19" s="205" t="n"/>
      <c r="G19" s="205" t="n"/>
      <c r="H19" s="205" t="n"/>
      <c r="I19" s="205" t="n"/>
      <c r="J19" s="205" t="n"/>
      <c r="K19" s="205" t="n"/>
      <c r="L19" s="205" t="n"/>
      <c r="M19" s="205" t="n"/>
      <c r="N19" s="205" t="n"/>
      <c r="O19" s="205" t="n"/>
      <c r="P19" s="205" t="n"/>
      <c r="Q19" s="205" t="n"/>
      <c r="R19" s="205" t="n"/>
      <c r="S19" s="205" t="n"/>
      <c r="T19" s="205" t="n"/>
      <c r="U19" s="205" t="n"/>
    </row>
    <row r="20">
      <c r="A20" s="205" t="n"/>
      <c r="B20" s="205" t="n"/>
      <c r="C20" s="205" t="n"/>
      <c r="D20" s="205" t="n"/>
      <c r="E20" s="205" t="n"/>
      <c r="F20" s="205" t="n"/>
      <c r="G20" s="205" t="n"/>
      <c r="H20" s="205" t="n"/>
      <c r="I20" s="205" t="n"/>
      <c r="J20" s="205" t="n"/>
      <c r="K20" s="205" t="n"/>
      <c r="L20" s="205" t="n"/>
      <c r="M20" s="205" t="n"/>
      <c r="N20" s="205" t="n"/>
      <c r="O20" s="205" t="n"/>
      <c r="P20" s="205" t="n"/>
      <c r="Q20" s="205" t="n"/>
      <c r="R20" s="205" t="n"/>
      <c r="S20" s="205" t="n"/>
      <c r="T20" s="205" t="n"/>
      <c r="U20" s="205" t="n"/>
    </row>
    <row r="21">
      <c r="A21" s="205" t="n"/>
      <c r="B21" s="205" t="n"/>
      <c r="C21" s="205" t="n"/>
      <c r="D21" s="205" t="n"/>
      <c r="E21" s="205" t="n"/>
      <c r="F21" s="205" t="n"/>
      <c r="G21" s="205" t="n"/>
      <c r="H21" s="205" t="n"/>
      <c r="I21" s="205" t="n"/>
      <c r="J21" s="205" t="n"/>
      <c r="K21" s="205" t="n"/>
      <c r="L21" s="205" t="n"/>
      <c r="M21" s="205" t="n"/>
      <c r="N21" s="205" t="n"/>
      <c r="O21" s="205" t="n"/>
      <c r="P21" s="205" t="n"/>
      <c r="Q21" s="205" t="n"/>
      <c r="R21" s="205" t="n"/>
      <c r="S21" s="205" t="n"/>
      <c r="T21" s="205" t="n"/>
      <c r="U21" s="205" t="n"/>
    </row>
    <row r="22">
      <c r="A22" s="205" t="n"/>
      <c r="B22" s="205" t="n"/>
      <c r="C22" s="205" t="n"/>
      <c r="D22" s="205" t="n"/>
      <c r="E22" s="205" t="n"/>
      <c r="F22" s="205" t="n"/>
      <c r="G22" s="205" t="n"/>
      <c r="H22" s="205" t="n"/>
      <c r="I22" s="205" t="n"/>
      <c r="J22" s="205" t="n"/>
      <c r="K22" s="205" t="n"/>
      <c r="L22" s="205" t="n"/>
      <c r="M22" s="205" t="n"/>
      <c r="N22" s="205" t="n"/>
      <c r="O22" s="205" t="n"/>
      <c r="P22" s="205" t="n"/>
      <c r="Q22" s="205" t="n"/>
      <c r="R22" s="205" t="n"/>
      <c r="S22" s="205" t="n"/>
      <c r="T22" s="205" t="n"/>
      <c r="U22" s="205" t="n"/>
    </row>
    <row r="23">
      <c r="A23" s="205" t="n"/>
      <c r="B23" s="205" t="n"/>
      <c r="C23" s="205" t="n"/>
      <c r="D23" s="205" t="n"/>
      <c r="E23" s="205" t="n"/>
      <c r="F23" s="205" t="n"/>
      <c r="G23" s="205" t="n"/>
      <c r="H23" s="205" t="n"/>
      <c r="I23" s="205" t="n"/>
      <c r="J23" s="205" t="n"/>
      <c r="K23" s="205" t="n"/>
      <c r="L23" s="205" t="n"/>
      <c r="M23" s="205" t="n"/>
      <c r="N23" s="205" t="n"/>
      <c r="O23" s="205" t="n"/>
      <c r="P23" s="205" t="n"/>
      <c r="Q23" s="205" t="n"/>
      <c r="R23" s="205" t="n"/>
      <c r="S23" s="205" t="n"/>
      <c r="T23" s="205" t="n"/>
      <c r="U23" s="205" t="n"/>
    </row>
    <row r="24">
      <c r="A24" s="205" t="n"/>
      <c r="B24" s="205" t="n"/>
      <c r="C24" s="205" t="n"/>
      <c r="D24" s="205" t="n"/>
      <c r="E24" s="205" t="n"/>
      <c r="F24" s="205" t="n"/>
      <c r="G24" s="205" t="n"/>
      <c r="H24" s="205" t="n"/>
      <c r="I24" s="205" t="n"/>
      <c r="J24" s="205" t="n"/>
      <c r="K24" s="205" t="n"/>
      <c r="L24" s="205" t="n"/>
      <c r="M24" s="205" t="n"/>
      <c r="N24" s="205" t="n"/>
      <c r="O24" s="205" t="n"/>
      <c r="P24" s="205" t="n"/>
      <c r="Q24" s="205" t="n"/>
      <c r="R24" s="205" t="n"/>
      <c r="S24" s="205" t="n"/>
      <c r="T24" s="205" t="n"/>
      <c r="U24" s="205" t="n"/>
    </row>
    <row r="25">
      <c r="A25" s="205" t="n"/>
      <c r="B25" s="205" t="n"/>
      <c r="C25" s="205" t="n"/>
      <c r="D25" s="205" t="n"/>
      <c r="E25" s="205" t="n"/>
      <c r="F25" s="205" t="n"/>
      <c r="G25" s="205" t="n"/>
      <c r="H25" s="205" t="n"/>
      <c r="I25" s="205" t="n"/>
      <c r="J25" s="205" t="n"/>
      <c r="K25" s="205" t="n"/>
      <c r="L25" s="205" t="n"/>
      <c r="M25" s="205" t="n"/>
      <c r="N25" s="205" t="n"/>
      <c r="O25" s="205" t="n"/>
      <c r="P25" s="205" t="n"/>
      <c r="Q25" s="205" t="n"/>
      <c r="R25" s="205" t="n"/>
      <c r="S25" s="205" t="n"/>
      <c r="T25" s="205" t="n"/>
      <c r="U25" s="205" t="n"/>
    </row>
    <row r="26">
      <c r="A26" s="205" t="n"/>
      <c r="B26" s="205" t="n"/>
      <c r="C26" s="205" t="n"/>
      <c r="D26" s="205" t="n"/>
      <c r="E26" s="205" t="n"/>
      <c r="F26" s="205" t="n"/>
      <c r="G26" s="205" t="n"/>
      <c r="H26" s="205" t="n"/>
      <c r="I26" s="205" t="n"/>
      <c r="J26" s="205" t="n"/>
      <c r="K26" s="205" t="n"/>
      <c r="L26" s="205" t="n"/>
      <c r="M26" s="205" t="n"/>
      <c r="N26" s="205" t="n"/>
      <c r="O26" s="205" t="n"/>
      <c r="P26" s="205" t="n"/>
      <c r="Q26" s="205" t="n"/>
      <c r="R26" s="205" t="n"/>
      <c r="S26" s="205" t="n"/>
      <c r="T26" s="205" t="n"/>
      <c r="U26" s="205" t="n"/>
    </row>
    <row r="27">
      <c r="A27" s="205" t="n"/>
      <c r="B27" s="205" t="n"/>
      <c r="C27" s="205" t="n"/>
      <c r="D27" s="205" t="n"/>
      <c r="E27" s="205" t="n"/>
      <c r="F27" s="205" t="n"/>
      <c r="G27" s="205" t="n"/>
      <c r="H27" s="205" t="n"/>
      <c r="I27" s="205" t="n"/>
      <c r="J27" s="205" t="n"/>
      <c r="K27" s="205" t="n"/>
      <c r="L27" s="205" t="n"/>
      <c r="M27" s="205" t="n"/>
      <c r="N27" s="205" t="n"/>
      <c r="O27" s="205" t="n"/>
      <c r="P27" s="205" t="n"/>
      <c r="Q27" s="205" t="n"/>
      <c r="R27" s="205" t="n"/>
      <c r="S27" s="205" t="n"/>
      <c r="T27" s="205" t="n"/>
      <c r="U27" s="205" t="n"/>
    </row>
    <row r="28">
      <c r="A28" s="205" t="n"/>
      <c r="B28" s="205" t="n"/>
      <c r="C28" s="205" t="n"/>
      <c r="D28" s="205" t="n"/>
      <c r="E28" s="205" t="n"/>
      <c r="F28" s="205" t="n"/>
      <c r="G28" s="205" t="n"/>
      <c r="H28" s="205" t="n"/>
      <c r="I28" s="205" t="n"/>
      <c r="J28" s="205" t="n"/>
      <c r="K28" s="205" t="n"/>
      <c r="L28" s="205" t="n"/>
      <c r="M28" s="205" t="n"/>
      <c r="N28" s="205" t="n"/>
      <c r="O28" s="205" t="n"/>
      <c r="P28" s="205" t="n"/>
      <c r="Q28" s="205" t="n"/>
      <c r="R28" s="205" t="n"/>
      <c r="S28" s="205" t="n"/>
      <c r="T28" s="205" t="n"/>
      <c r="U28" s="205" t="n"/>
    </row>
    <row r="29">
      <c r="A29" s="205" t="n"/>
      <c r="B29" s="205" t="n"/>
      <c r="C29" s="205" t="n"/>
      <c r="D29" s="205" t="n"/>
      <c r="E29" s="205" t="n"/>
      <c r="F29" s="205" t="n"/>
      <c r="G29" s="205" t="n"/>
      <c r="H29" s="205" t="n"/>
      <c r="I29" s="205" t="n"/>
      <c r="J29" s="205" t="n"/>
      <c r="K29" s="205" t="n"/>
      <c r="L29" s="205" t="n"/>
      <c r="M29" s="205" t="n"/>
      <c r="N29" s="205" t="n"/>
      <c r="O29" s="205" t="n"/>
      <c r="P29" s="205" t="n"/>
      <c r="Q29" s="205" t="n"/>
      <c r="R29" s="205" t="n"/>
      <c r="S29" s="205" t="n"/>
      <c r="T29" s="205" t="n"/>
      <c r="U29" s="205" t="n"/>
    </row>
    <row r="30">
      <c r="A30" s="205" t="n"/>
      <c r="B30" s="205" t="n"/>
      <c r="C30" s="205" t="n"/>
      <c r="D30" s="205" t="n"/>
      <c r="E30" s="205" t="n"/>
      <c r="F30" s="205" t="n"/>
      <c r="G30" s="205" t="n"/>
      <c r="H30" s="205" t="n"/>
      <c r="I30" s="205" t="n"/>
      <c r="J30" s="205" t="n"/>
      <c r="K30" s="205" t="n"/>
      <c r="L30" s="205" t="n"/>
      <c r="M30" s="205" t="n"/>
      <c r="N30" s="205" t="n"/>
      <c r="O30" s="205" t="n"/>
      <c r="P30" s="205" t="n"/>
      <c r="Q30" s="205" t="n"/>
      <c r="R30" s="205" t="n"/>
      <c r="S30" s="205" t="n"/>
      <c r="T30" s="205" t="n"/>
      <c r="U30" s="205" t="n"/>
    </row>
    <row r="31">
      <c r="A31" s="205" t="n"/>
      <c r="B31" s="205" t="n"/>
      <c r="C31" s="205" t="n"/>
      <c r="D31" s="205" t="n"/>
      <c r="E31" s="205" t="n"/>
      <c r="F31" s="205" t="n"/>
      <c r="G31" s="205" t="n"/>
      <c r="H31" s="205" t="n"/>
      <c r="I31" s="205" t="n"/>
      <c r="J31" s="205" t="n"/>
      <c r="K31" s="205" t="n"/>
      <c r="L31" s="205" t="n"/>
      <c r="M31" s="205" t="n"/>
      <c r="N31" s="205" t="n"/>
      <c r="O31" s="205" t="n"/>
      <c r="P31" s="205" t="n"/>
      <c r="Q31" s="205" t="n"/>
      <c r="R31" s="205" t="n"/>
      <c r="S31" s="205" t="n"/>
      <c r="T31" s="205" t="n"/>
      <c r="U31" s="205" t="n"/>
    </row>
    <row r="32">
      <c r="A32" s="205" t="n"/>
      <c r="B32" s="205" t="n"/>
      <c r="C32" s="205" t="n"/>
      <c r="D32" s="205" t="n"/>
      <c r="E32" s="205" t="n"/>
      <c r="F32" s="205" t="n"/>
      <c r="G32" s="205" t="n"/>
      <c r="H32" s="205" t="n"/>
      <c r="I32" s="205" t="n"/>
      <c r="J32" s="205" t="n"/>
      <c r="K32" s="205" t="n"/>
      <c r="L32" s="205" t="n"/>
      <c r="M32" s="205" t="n"/>
      <c r="N32" s="205" t="n"/>
      <c r="O32" s="205" t="n"/>
      <c r="P32" s="205" t="n"/>
      <c r="Q32" s="205" t="n"/>
      <c r="R32" s="205" t="n"/>
      <c r="S32" s="205" t="n"/>
      <c r="T32" s="205" t="n"/>
      <c r="U32" s="205" t="n"/>
    </row>
    <row r="33">
      <c r="A33" s="205" t="n"/>
      <c r="B33" s="205" t="n"/>
      <c r="C33" s="205" t="n"/>
      <c r="D33" s="205" t="n"/>
      <c r="E33" s="205" t="n"/>
      <c r="F33" s="205" t="n"/>
      <c r="G33" s="205" t="n"/>
      <c r="H33" s="205" t="n"/>
      <c r="I33" s="205" t="n"/>
      <c r="J33" s="205" t="n"/>
      <c r="K33" s="205" t="n"/>
      <c r="L33" s="205" t="n"/>
      <c r="M33" s="205" t="n"/>
      <c r="N33" s="205" t="n"/>
      <c r="O33" s="205" t="n"/>
      <c r="P33" s="205" t="n"/>
      <c r="Q33" s="205" t="n"/>
      <c r="R33" s="205" t="n"/>
      <c r="S33" s="205" t="n"/>
      <c r="T33" s="205" t="n"/>
      <c r="U33" s="205" t="n"/>
    </row>
    <row r="34">
      <c r="A34" s="205" t="n"/>
      <c r="B34" s="205" t="n"/>
      <c r="C34" s="205" t="n"/>
      <c r="D34" s="205" t="n"/>
      <c r="E34" s="205" t="n"/>
      <c r="F34" s="205" t="n"/>
      <c r="G34" s="205" t="n"/>
      <c r="H34" s="205" t="n"/>
      <c r="I34" s="205" t="n"/>
      <c r="J34" s="205" t="n"/>
      <c r="K34" s="205" t="n"/>
      <c r="L34" s="205" t="n"/>
      <c r="M34" s="205" t="n"/>
      <c r="N34" s="205" t="n"/>
      <c r="O34" s="205" t="n"/>
      <c r="P34" s="205" t="n"/>
      <c r="Q34" s="205" t="n"/>
      <c r="R34" s="205" t="n"/>
      <c r="S34" s="205" t="n"/>
      <c r="T34" s="205" t="n"/>
      <c r="U34" s="205" t="n"/>
    </row>
    <row r="35">
      <c r="A35" s="205" t="n"/>
      <c r="B35" s="205" t="n"/>
      <c r="C35" s="205" t="n"/>
      <c r="D35" s="205" t="n"/>
      <c r="E35" s="205" t="n"/>
      <c r="F35" s="205" t="n"/>
      <c r="G35" s="205" t="n"/>
      <c r="H35" s="205" t="n"/>
      <c r="I35" s="205" t="n"/>
      <c r="J35" s="205" t="n"/>
      <c r="K35" s="205" t="n"/>
      <c r="L35" s="205" t="n"/>
      <c r="M35" s="205" t="n"/>
      <c r="N35" s="205" t="n"/>
      <c r="O35" s="205" t="n"/>
      <c r="P35" s="205" t="n"/>
      <c r="Q35" s="205" t="n"/>
      <c r="R35" s="205" t="n"/>
      <c r="S35" s="205" t="n"/>
      <c r="T35" s="205" t="n"/>
      <c r="U35" s="205" t="n"/>
    </row>
    <row r="36">
      <c r="A36" s="205" t="n"/>
      <c r="B36" s="205" t="n"/>
      <c r="C36" s="205" t="n"/>
      <c r="D36" s="205" t="n"/>
      <c r="E36" s="205" t="n"/>
      <c r="F36" s="205" t="n"/>
      <c r="G36" s="205" t="n"/>
      <c r="H36" s="205" t="n"/>
      <c r="I36" s="205" t="n"/>
      <c r="J36" s="205" t="n"/>
      <c r="K36" s="205" t="n"/>
      <c r="L36" s="205" t="n"/>
      <c r="M36" s="205" t="n"/>
      <c r="N36" s="205" t="n"/>
      <c r="O36" s="205" t="n"/>
      <c r="P36" s="205" t="n"/>
      <c r="Q36" s="205" t="n"/>
      <c r="R36" s="205" t="n"/>
      <c r="S36" s="205" t="n"/>
      <c r="T36" s="205" t="n"/>
      <c r="U36" s="205" t="n"/>
    </row>
    <row r="37">
      <c r="A37" s="205" t="n"/>
      <c r="B37" s="205" t="n"/>
      <c r="C37" s="205" t="n"/>
      <c r="D37" s="205" t="n"/>
      <c r="E37" s="205" t="n"/>
      <c r="F37" s="205" t="n"/>
      <c r="G37" s="205" t="n"/>
      <c r="H37" s="205" t="n"/>
      <c r="I37" s="205" t="n"/>
      <c r="J37" s="205" t="n"/>
      <c r="K37" s="205" t="n"/>
      <c r="L37" s="205" t="n"/>
      <c r="M37" s="205" t="n"/>
      <c r="N37" s="205" t="n"/>
      <c r="O37" s="205" t="n"/>
      <c r="P37" s="205" t="n"/>
      <c r="Q37" s="205" t="n"/>
      <c r="R37" s="205" t="n"/>
      <c r="S37" s="205" t="n"/>
      <c r="T37" s="205" t="n"/>
      <c r="U37" s="205" t="n"/>
    </row>
    <row r="38">
      <c r="A38" s="205" t="n"/>
      <c r="B38" s="205" t="n"/>
      <c r="C38" s="205" t="n"/>
      <c r="D38" s="205" t="n"/>
      <c r="E38" s="205" t="n"/>
      <c r="F38" s="205" t="n"/>
      <c r="G38" s="205" t="n"/>
      <c r="H38" s="205" t="n"/>
      <c r="I38" s="205" t="n"/>
      <c r="J38" s="205" t="n"/>
      <c r="K38" s="205" t="n"/>
      <c r="L38" s="205" t="n"/>
      <c r="M38" s="205" t="n"/>
      <c r="N38" s="205" t="n"/>
      <c r="O38" s="205" t="n"/>
      <c r="P38" s="205" t="n"/>
      <c r="Q38" s="205" t="n"/>
      <c r="R38" s="205" t="n"/>
      <c r="S38" s="205" t="n"/>
      <c r="T38" s="205" t="n"/>
      <c r="U38" s="205" t="n"/>
    </row>
    <row r="39">
      <c r="A39" s="205" t="n"/>
      <c r="B39" s="205" t="n"/>
      <c r="C39" s="205" t="n"/>
      <c r="D39" s="205" t="n"/>
      <c r="E39" s="205" t="n"/>
      <c r="F39" s="205" t="n"/>
      <c r="G39" s="205" t="n"/>
      <c r="H39" s="205" t="n"/>
      <c r="I39" s="205" t="n"/>
      <c r="J39" s="205" t="n"/>
      <c r="K39" s="205" t="n"/>
      <c r="L39" s="205" t="n"/>
      <c r="M39" s="205" t="n"/>
      <c r="N39" s="205" t="n"/>
      <c r="O39" s="205" t="n"/>
      <c r="P39" s="205" t="n"/>
      <c r="Q39" s="205" t="n"/>
      <c r="R39" s="205" t="n"/>
      <c r="S39" s="205" t="n"/>
      <c r="T39" s="205" t="n"/>
      <c r="U39" s="205" t="n"/>
    </row>
    <row r="40">
      <c r="A40" s="205" t="n"/>
      <c r="B40" s="205" t="n"/>
      <c r="C40" s="205" t="n"/>
      <c r="D40" s="205" t="n"/>
      <c r="E40" s="205" t="n"/>
      <c r="F40" s="205" t="n"/>
      <c r="G40" s="205" t="n"/>
      <c r="H40" s="205" t="n"/>
      <c r="I40" s="205" t="n"/>
      <c r="J40" s="205" t="n"/>
      <c r="K40" s="205" t="n"/>
      <c r="L40" s="205" t="n"/>
      <c r="M40" s="205" t="n"/>
      <c r="N40" s="205" t="n"/>
      <c r="O40" s="205" t="n"/>
      <c r="P40" s="205" t="n"/>
      <c r="Q40" s="205" t="n"/>
      <c r="R40" s="205" t="n"/>
      <c r="S40" s="205" t="n"/>
      <c r="T40" s="205" t="n"/>
      <c r="U40" s="205" t="n"/>
    </row>
    <row r="41">
      <c r="A41" s="205" t="n"/>
      <c r="B41" s="205" t="n"/>
      <c r="C41" s="205" t="n"/>
      <c r="D41" s="205" t="n"/>
      <c r="E41" s="205" t="n"/>
      <c r="F41" s="205" t="n"/>
      <c r="G41" s="205" t="n"/>
      <c r="H41" s="205" t="n"/>
      <c r="I41" s="205" t="n"/>
      <c r="J41" s="205" t="n"/>
      <c r="K41" s="205" t="n"/>
      <c r="L41" s="205" t="n"/>
      <c r="M41" s="205" t="n"/>
      <c r="N41" s="205" t="n"/>
      <c r="O41" s="205" t="n"/>
      <c r="P41" s="205" t="n"/>
      <c r="Q41" s="205" t="n"/>
      <c r="R41" s="205" t="n"/>
      <c r="S41" s="205" t="n"/>
      <c r="T41" s="205" t="n"/>
      <c r="U41" s="205" t="n"/>
    </row>
    <row r="42">
      <c r="A42" s="205" t="n"/>
      <c r="B42" s="205" t="n"/>
      <c r="C42" s="205" t="n"/>
      <c r="D42" s="205" t="n"/>
      <c r="E42" s="205" t="n"/>
      <c r="F42" s="205" t="n"/>
      <c r="G42" s="205" t="n"/>
      <c r="H42" s="205" t="n"/>
      <c r="I42" s="205" t="n"/>
      <c r="J42" s="205" t="n"/>
      <c r="K42" s="205" t="n"/>
      <c r="L42" s="205" t="n"/>
      <c r="M42" s="205" t="n"/>
      <c r="N42" s="205" t="n"/>
      <c r="O42" s="205" t="n"/>
      <c r="P42" s="205" t="n"/>
      <c r="Q42" s="205" t="n"/>
      <c r="R42" s="205" t="n"/>
      <c r="S42" s="205" t="n"/>
      <c r="T42" s="205" t="n"/>
      <c r="U42" s="205" t="n"/>
    </row>
    <row r="43">
      <c r="A43" s="205" t="n"/>
      <c r="B43" s="205" t="n"/>
      <c r="C43" s="205" t="n"/>
      <c r="D43" s="205" t="n"/>
      <c r="E43" s="205" t="n"/>
      <c r="F43" s="205" t="n"/>
      <c r="G43" s="205" t="n"/>
      <c r="H43" s="205" t="n"/>
      <c r="I43" s="205" t="n"/>
      <c r="J43" s="205" t="n"/>
      <c r="K43" s="205" t="n"/>
      <c r="L43" s="205" t="n"/>
      <c r="M43" s="205" t="n"/>
      <c r="N43" s="205" t="n"/>
      <c r="O43" s="205" t="n"/>
      <c r="P43" s="205" t="n"/>
      <c r="Q43" s="205" t="n"/>
      <c r="R43" s="205" t="n"/>
      <c r="S43" s="205" t="n"/>
      <c r="T43" s="205" t="n"/>
      <c r="U43" s="205" t="n"/>
    </row>
    <row r="44">
      <c r="A44" s="205" t="n"/>
      <c r="B44" s="205" t="n"/>
      <c r="C44" s="205" t="n"/>
      <c r="D44" s="205" t="n"/>
      <c r="E44" s="205" t="n"/>
      <c r="F44" s="205" t="n"/>
      <c r="G44" s="205" t="n"/>
      <c r="H44" s="205" t="n"/>
      <c r="I44" s="205" t="n"/>
      <c r="J44" s="205" t="n"/>
      <c r="K44" s="205" t="n"/>
      <c r="L44" s="205" t="n"/>
      <c r="M44" s="205" t="n"/>
      <c r="N44" s="205" t="n"/>
      <c r="O44" s="205" t="n"/>
      <c r="P44" s="205" t="n"/>
      <c r="Q44" s="205" t="n"/>
      <c r="R44" s="205" t="n"/>
      <c r="S44" s="205" t="n"/>
      <c r="T44" s="205" t="n"/>
      <c r="U44" s="205" t="n"/>
    </row>
    <row r="45">
      <c r="A45" s="205" t="n"/>
      <c r="B45" s="205" t="n"/>
      <c r="C45" s="205" t="n"/>
      <c r="D45" s="205" t="n"/>
      <c r="E45" s="205" t="n"/>
      <c r="F45" s="205" t="n"/>
      <c r="G45" s="205" t="n"/>
      <c r="H45" s="205" t="n"/>
      <c r="I45" s="205" t="n"/>
      <c r="J45" s="205" t="n"/>
      <c r="K45" s="205" t="n"/>
      <c r="L45" s="205" t="n"/>
      <c r="M45" s="205" t="n"/>
      <c r="N45" s="205" t="n"/>
      <c r="O45" s="205" t="n"/>
      <c r="P45" s="205" t="n"/>
      <c r="Q45" s="205" t="n"/>
      <c r="R45" s="205" t="n"/>
      <c r="S45" s="205" t="n"/>
      <c r="T45" s="205" t="n"/>
      <c r="U45" s="205" t="n"/>
    </row>
    <row r="46">
      <c r="A46" s="205" t="n"/>
      <c r="B46" s="205" t="n"/>
      <c r="C46" s="205" t="n"/>
      <c r="D46" s="205" t="n"/>
      <c r="E46" s="205" t="n"/>
      <c r="F46" s="205" t="n"/>
      <c r="G46" s="205" t="n"/>
      <c r="H46" s="205" t="n"/>
      <c r="I46" s="205" t="n"/>
      <c r="J46" s="205" t="n"/>
      <c r="K46" s="205" t="n"/>
      <c r="L46" s="205" t="n"/>
      <c r="M46" s="205" t="n"/>
      <c r="N46" s="205" t="n"/>
      <c r="O46" s="205" t="n"/>
      <c r="P46" s="205" t="n"/>
      <c r="Q46" s="205" t="n"/>
      <c r="R46" s="205" t="n"/>
      <c r="S46" s="205" t="n"/>
      <c r="T46" s="205" t="n"/>
      <c r="U46" s="205" t="n"/>
    </row>
    <row r="47">
      <c r="A47" s="205" t="n"/>
      <c r="B47" s="205" t="n"/>
      <c r="C47" s="205" t="n"/>
      <c r="D47" s="205" t="n"/>
      <c r="E47" s="205" t="n"/>
      <c r="F47" s="205" t="n"/>
      <c r="G47" s="205" t="n"/>
      <c r="H47" s="205" t="n"/>
      <c r="I47" s="205" t="n"/>
      <c r="J47" s="205" t="n"/>
      <c r="K47" s="205" t="n"/>
      <c r="L47" s="205" t="n"/>
      <c r="M47" s="205" t="n"/>
      <c r="N47" s="205" t="n"/>
      <c r="O47" s="205" t="n"/>
      <c r="P47" s="205" t="n"/>
      <c r="Q47" s="205" t="n"/>
      <c r="R47" s="205" t="n"/>
      <c r="S47" s="205" t="n"/>
      <c r="T47" s="205" t="n"/>
      <c r="U47" s="205" t="n"/>
    </row>
    <row r="48">
      <c r="A48" s="205" t="n"/>
      <c r="B48" s="205" t="n"/>
      <c r="C48" s="205" t="n"/>
      <c r="D48" s="205" t="n"/>
      <c r="E48" s="205" t="n"/>
      <c r="F48" s="205" t="n"/>
      <c r="G48" s="205" t="n"/>
      <c r="H48" s="205" t="n"/>
      <c r="I48" s="205" t="n"/>
      <c r="J48" s="205" t="n"/>
      <c r="K48" s="205" t="n"/>
      <c r="L48" s="205" t="n"/>
      <c r="M48" s="205" t="n"/>
      <c r="N48" s="205" t="n"/>
      <c r="O48" s="205" t="n"/>
      <c r="P48" s="205" t="n"/>
      <c r="Q48" s="205" t="n"/>
      <c r="R48" s="205" t="n"/>
      <c r="S48" s="205" t="n"/>
      <c r="T48" s="205" t="n"/>
      <c r="U48" s="205" t="n"/>
    </row>
    <row r="49">
      <c r="A49" s="205" t="n"/>
      <c r="B49" s="205" t="n"/>
      <c r="C49" s="205" t="n"/>
      <c r="D49" s="205" t="n"/>
      <c r="E49" s="205" t="n"/>
      <c r="F49" s="205" t="n"/>
      <c r="G49" s="205" t="n"/>
      <c r="H49" s="205" t="n"/>
      <c r="I49" s="205" t="n"/>
      <c r="J49" s="205" t="n"/>
      <c r="K49" s="205" t="n"/>
      <c r="L49" s="205" t="n"/>
      <c r="M49" s="205" t="n"/>
      <c r="N49" s="205" t="n"/>
      <c r="O49" s="205" t="n"/>
      <c r="P49" s="205" t="n"/>
      <c r="Q49" s="205" t="n"/>
      <c r="R49" s="205" t="n"/>
      <c r="S49" s="205" t="n"/>
      <c r="T49" s="205" t="n"/>
      <c r="U49" s="205" t="n"/>
    </row>
    <row r="50">
      <c r="A50" s="205" t="n"/>
      <c r="B50" s="205" t="n"/>
      <c r="C50" s="205" t="n"/>
      <c r="D50" s="205" t="n"/>
      <c r="E50" s="205" t="n"/>
      <c r="F50" s="205" t="n"/>
      <c r="G50" s="205" t="n"/>
      <c r="H50" s="205" t="n"/>
      <c r="I50" s="205" t="n"/>
      <c r="J50" s="205" t="n"/>
      <c r="K50" s="205" t="n"/>
      <c r="L50" s="205" t="n"/>
      <c r="M50" s="205" t="n"/>
      <c r="N50" s="205" t="n"/>
      <c r="O50" s="205" t="n"/>
      <c r="P50" s="205" t="n"/>
      <c r="Q50" s="205" t="n"/>
      <c r="R50" s="205" t="n"/>
      <c r="S50" s="205" t="n"/>
      <c r="T50" s="205" t="n"/>
      <c r="U50" s="205" t="n"/>
    </row>
    <row r="51">
      <c r="A51" s="205" t="n"/>
      <c r="B51" s="205" t="n"/>
      <c r="C51" s="205" t="n"/>
      <c r="D51" s="205" t="n"/>
      <c r="E51" s="205" t="n"/>
      <c r="F51" s="205" t="n"/>
      <c r="G51" s="205" t="n"/>
      <c r="H51" s="205" t="n"/>
      <c r="I51" s="205" t="n"/>
      <c r="J51" s="205" t="n"/>
      <c r="K51" s="205" t="n"/>
      <c r="L51" s="205" t="n"/>
      <c r="M51" s="205" t="n"/>
      <c r="N51" s="205" t="n"/>
      <c r="O51" s="205" t="n"/>
      <c r="P51" s="205" t="n"/>
      <c r="Q51" s="205" t="n"/>
      <c r="R51" s="205" t="n"/>
      <c r="S51" s="205" t="n"/>
      <c r="T51" s="205" t="n"/>
      <c r="U51" s="205" t="n"/>
    </row>
    <row r="52">
      <c r="A52" s="205" t="n"/>
      <c r="B52" s="205" t="n"/>
      <c r="C52" s="205" t="n"/>
      <c r="D52" s="205" t="n"/>
      <c r="E52" s="205" t="n"/>
      <c r="F52" s="205" t="n"/>
      <c r="G52" s="205" t="n"/>
      <c r="H52" s="205" t="n"/>
      <c r="I52" s="205" t="n"/>
      <c r="J52" s="205" t="n"/>
      <c r="K52" s="205" t="n"/>
      <c r="L52" s="205" t="n"/>
      <c r="M52" s="205" t="n"/>
      <c r="N52" s="205" t="n"/>
      <c r="O52" s="205" t="n"/>
      <c r="P52" s="205" t="n"/>
      <c r="Q52" s="205" t="n"/>
      <c r="R52" s="205" t="n"/>
      <c r="S52" s="205" t="n"/>
      <c r="T52" s="205" t="n"/>
      <c r="U52" s="205" t="n"/>
    </row>
    <row r="53">
      <c r="A53" s="205" t="n"/>
      <c r="B53" s="205" t="n"/>
      <c r="C53" s="205" t="n"/>
      <c r="D53" s="205" t="n"/>
      <c r="E53" s="205" t="n"/>
      <c r="F53" s="205" t="n"/>
      <c r="G53" s="205" t="n"/>
      <c r="H53" s="205" t="n"/>
      <c r="I53" s="205" t="n"/>
      <c r="J53" s="205" t="n"/>
      <c r="K53" s="205" t="n"/>
      <c r="L53" s="205" t="n"/>
      <c r="M53" s="205" t="n"/>
      <c r="N53" s="205" t="n"/>
      <c r="O53" s="205" t="n"/>
      <c r="P53" s="205" t="n"/>
      <c r="Q53" s="205" t="n"/>
      <c r="R53" s="205" t="n"/>
      <c r="S53" s="205" t="n"/>
      <c r="T53" s="205" t="n"/>
      <c r="U53" s="205" t="n"/>
    </row>
    <row r="54">
      <c r="A54" s="205" t="n"/>
      <c r="B54" s="205" t="n"/>
      <c r="C54" s="205" t="n"/>
      <c r="D54" s="205" t="n"/>
      <c r="E54" s="205" t="n"/>
      <c r="F54" s="205" t="n"/>
      <c r="G54" s="205" t="n"/>
      <c r="H54" s="205" t="n"/>
      <c r="I54" s="205" t="n"/>
      <c r="J54" s="205" t="n"/>
      <c r="K54" s="205" t="n"/>
      <c r="L54" s="205" t="n"/>
      <c r="M54" s="205" t="n"/>
      <c r="N54" s="205" t="n"/>
      <c r="O54" s="205" t="n"/>
      <c r="P54" s="205" t="n"/>
      <c r="Q54" s="205" t="n"/>
      <c r="R54" s="205" t="n"/>
      <c r="S54" s="205" t="n"/>
      <c r="T54" s="205" t="n"/>
      <c r="U54" s="205" t="n"/>
    </row>
    <row r="55">
      <c r="A55" s="205" t="n"/>
      <c r="B55" s="205" t="n"/>
      <c r="C55" s="205" t="n"/>
      <c r="D55" s="205" t="n"/>
      <c r="E55" s="205" t="n"/>
      <c r="F55" s="205" t="n"/>
      <c r="G55" s="205" t="n"/>
      <c r="H55" s="205" t="n"/>
      <c r="I55" s="205" t="n"/>
      <c r="J55" s="205" t="n"/>
      <c r="K55" s="205" t="n"/>
      <c r="L55" s="205" t="n"/>
      <c r="M55" s="205" t="n"/>
      <c r="N55" s="205" t="n"/>
      <c r="O55" s="205" t="n"/>
      <c r="P55" s="205" t="n"/>
      <c r="Q55" s="205" t="n"/>
      <c r="R55" s="205" t="n"/>
      <c r="S55" s="205" t="n"/>
      <c r="T55" s="205" t="n"/>
      <c r="U55" s="205" t="n"/>
    </row>
    <row r="56">
      <c r="A56" s="205" t="n"/>
      <c r="B56" s="205" t="n"/>
      <c r="C56" s="205" t="n"/>
      <c r="D56" s="205" t="n"/>
      <c r="E56" s="205" t="n"/>
      <c r="F56" s="205" t="n"/>
      <c r="G56" s="205" t="n"/>
      <c r="H56" s="205" t="n"/>
      <c r="I56" s="205" t="n"/>
      <c r="J56" s="205" t="n"/>
      <c r="K56" s="205" t="n"/>
      <c r="L56" s="205" t="n"/>
      <c r="M56" s="205" t="n"/>
      <c r="N56" s="205" t="n"/>
      <c r="O56" s="205" t="n"/>
      <c r="P56" s="205" t="n"/>
      <c r="Q56" s="205" t="n"/>
      <c r="R56" s="205" t="n"/>
      <c r="S56" s="205" t="n"/>
      <c r="T56" s="205" t="n"/>
      <c r="U56" s="205" t="n"/>
    </row>
    <row r="57">
      <c r="A57" s="205" t="n"/>
      <c r="B57" s="205" t="n"/>
      <c r="C57" s="205" t="n"/>
      <c r="D57" s="205" t="n"/>
      <c r="E57" s="205" t="n"/>
      <c r="F57" s="205" t="n"/>
      <c r="G57" s="205" t="n"/>
      <c r="H57" s="205" t="n"/>
      <c r="I57" s="205" t="n"/>
      <c r="J57" s="205" t="n"/>
      <c r="K57" s="205" t="n"/>
      <c r="L57" s="205" t="n"/>
      <c r="M57" s="205" t="n"/>
      <c r="N57" s="205" t="n"/>
      <c r="O57" s="205" t="n"/>
      <c r="P57" s="205" t="n"/>
      <c r="Q57" s="205" t="n"/>
      <c r="R57" s="205" t="n"/>
      <c r="S57" s="205" t="n"/>
      <c r="T57" s="205" t="n"/>
      <c r="U57" s="205" t="n"/>
    </row>
    <row r="58">
      <c r="A58" s="205" t="n"/>
      <c r="B58" s="205" t="n"/>
      <c r="C58" s="205" t="n"/>
      <c r="D58" s="205" t="n"/>
      <c r="E58" s="205" t="n"/>
      <c r="F58" s="205" t="n"/>
      <c r="G58" s="205" t="n"/>
      <c r="H58" s="205" t="n"/>
      <c r="I58" s="205" t="n"/>
      <c r="J58" s="205" t="n"/>
      <c r="K58" s="205" t="n"/>
      <c r="L58" s="205" t="n"/>
      <c r="M58" s="205" t="n"/>
      <c r="N58" s="205" t="n"/>
      <c r="O58" s="205" t="n"/>
      <c r="P58" s="205" t="n"/>
      <c r="Q58" s="205" t="n"/>
      <c r="R58" s="205" t="n"/>
      <c r="S58" s="205" t="n"/>
      <c r="T58" s="205" t="n"/>
      <c r="U58" s="205" t="n"/>
    </row>
    <row r="59">
      <c r="A59" s="205" t="n"/>
      <c r="B59" s="205" t="n"/>
      <c r="C59" s="205" t="n"/>
      <c r="D59" s="205" t="n"/>
      <c r="E59" s="205" t="n"/>
      <c r="F59" s="205" t="n"/>
      <c r="G59" s="205" t="n"/>
      <c r="H59" s="205" t="n"/>
      <c r="I59" s="205" t="n"/>
      <c r="J59" s="205" t="n"/>
      <c r="K59" s="205" t="n"/>
      <c r="L59" s="205" t="n"/>
      <c r="M59" s="205" t="n"/>
      <c r="N59" s="205" t="n"/>
      <c r="O59" s="205" t="n"/>
      <c r="P59" s="205" t="n"/>
      <c r="Q59" s="205" t="n"/>
      <c r="R59" s="205" t="n"/>
      <c r="S59" s="205" t="n"/>
      <c r="T59" s="205" t="n"/>
      <c r="U59" s="205" t="n"/>
    </row>
    <row r="60">
      <c r="A60" s="205" t="n"/>
      <c r="B60" s="205" t="n"/>
      <c r="C60" s="205" t="n"/>
      <c r="D60" s="205" t="n"/>
      <c r="E60" s="205" t="n"/>
      <c r="F60" s="205" t="n"/>
      <c r="G60" s="205" t="n"/>
      <c r="H60" s="205" t="n"/>
      <c r="I60" s="205" t="n"/>
      <c r="J60" s="205" t="n"/>
      <c r="K60" s="205" t="n"/>
      <c r="L60" s="205" t="n"/>
      <c r="M60" s="205" t="n"/>
      <c r="N60" s="205" t="n"/>
      <c r="O60" s="205" t="n"/>
      <c r="P60" s="205" t="n"/>
      <c r="Q60" s="205" t="n"/>
      <c r="R60" s="205" t="n"/>
      <c r="S60" s="205" t="n"/>
      <c r="T60" s="205" t="n"/>
      <c r="U60" s="205" t="n"/>
    </row>
    <row r="61">
      <c r="A61" s="205" t="n"/>
      <c r="B61" s="205" t="n"/>
      <c r="C61" s="205" t="n"/>
      <c r="D61" s="205" t="n"/>
      <c r="E61" s="205" t="n"/>
      <c r="F61" s="205" t="n"/>
      <c r="G61" s="205" t="n"/>
      <c r="H61" s="205" t="n"/>
      <c r="I61" s="205" t="n"/>
      <c r="J61" s="205" t="n"/>
      <c r="K61" s="205" t="n"/>
      <c r="L61" s="205" t="n"/>
      <c r="M61" s="205" t="n"/>
      <c r="N61" s="205" t="n"/>
      <c r="O61" s="205" t="n"/>
      <c r="P61" s="205" t="n"/>
      <c r="Q61" s="205" t="n"/>
      <c r="R61" s="205" t="n"/>
      <c r="S61" s="205" t="n"/>
      <c r="T61" s="205" t="n"/>
      <c r="U61" s="205" t="n"/>
    </row>
    <row r="62">
      <c r="A62" s="205" t="n"/>
      <c r="B62" s="205" t="n"/>
      <c r="C62" s="205" t="n"/>
      <c r="D62" s="205" t="n"/>
      <c r="E62" s="205" t="n"/>
      <c r="F62" s="205" t="n"/>
      <c r="G62" s="205" t="n"/>
      <c r="H62" s="205" t="n"/>
      <c r="I62" s="205" t="n"/>
      <c r="J62" s="205" t="n"/>
      <c r="K62" s="205" t="n"/>
      <c r="L62" s="205" t="n"/>
      <c r="M62" s="205" t="n"/>
      <c r="N62" s="205" t="n"/>
      <c r="O62" s="205" t="n"/>
      <c r="P62" s="205" t="n"/>
      <c r="Q62" s="205" t="n"/>
      <c r="R62" s="205" t="n"/>
      <c r="S62" s="205" t="n"/>
      <c r="T62" s="205" t="n"/>
      <c r="U62" s="205" t="n"/>
    </row>
    <row r="63">
      <c r="A63" s="205" t="n"/>
      <c r="B63" s="205" t="n"/>
      <c r="C63" s="205" t="n"/>
      <c r="D63" s="205" t="n"/>
      <c r="E63" s="205" t="n"/>
      <c r="F63" s="205" t="n"/>
      <c r="G63" s="205" t="n"/>
      <c r="H63" s="205" t="n"/>
      <c r="I63" s="205" t="n"/>
      <c r="J63" s="205" t="n"/>
      <c r="K63" s="205" t="n"/>
      <c r="L63" s="205" t="n"/>
      <c r="M63" s="205" t="n"/>
      <c r="N63" s="205" t="n"/>
      <c r="O63" s="205" t="n"/>
      <c r="P63" s="205" t="n"/>
      <c r="Q63" s="205" t="n"/>
      <c r="R63" s="205" t="n"/>
      <c r="S63" s="205" t="n"/>
      <c r="T63" s="205" t="n"/>
      <c r="U63" s="205" t="n"/>
    </row>
    <row r="64">
      <c r="A64" s="205" t="n"/>
      <c r="B64" s="205" t="n"/>
      <c r="C64" s="205" t="n"/>
      <c r="D64" s="205" t="n"/>
      <c r="E64" s="205" t="n"/>
      <c r="F64" s="205" t="n"/>
      <c r="G64" s="205" t="n"/>
      <c r="H64" s="205" t="n"/>
      <c r="I64" s="205" t="n"/>
      <c r="J64" s="205" t="n"/>
      <c r="K64" s="205" t="n"/>
      <c r="L64" s="205" t="n"/>
      <c r="M64" s="205" t="n"/>
      <c r="N64" s="205" t="n"/>
      <c r="O64" s="205" t="n"/>
      <c r="P64" s="205" t="n"/>
      <c r="Q64" s="205" t="n"/>
      <c r="R64" s="205" t="n"/>
      <c r="S64" s="205" t="n"/>
      <c r="T64" s="205" t="n"/>
      <c r="U64" s="205" t="n"/>
    </row>
    <row r="65">
      <c r="A65" s="205" t="n"/>
      <c r="B65" s="205" t="n"/>
      <c r="C65" s="205" t="n"/>
      <c r="D65" s="205" t="n"/>
      <c r="E65" s="205" t="n"/>
      <c r="F65" s="205" t="n"/>
      <c r="G65" s="205" t="n"/>
      <c r="H65" s="205" t="n"/>
      <c r="I65" s="205" t="n"/>
      <c r="J65" s="205" t="n"/>
      <c r="K65" s="205" t="n"/>
      <c r="L65" s="205" t="n"/>
      <c r="M65" s="205" t="n"/>
      <c r="N65" s="205" t="n"/>
      <c r="O65" s="205" t="n"/>
      <c r="P65" s="205" t="n"/>
      <c r="Q65" s="205" t="n"/>
      <c r="R65" s="205" t="n"/>
      <c r="S65" s="205" t="n"/>
      <c r="T65" s="205" t="n"/>
      <c r="U65" s="205" t="n"/>
    </row>
    <row r="66">
      <c r="A66" s="205" t="n"/>
      <c r="B66" s="205" t="n"/>
      <c r="C66" s="205" t="n"/>
      <c r="D66" s="205" t="n"/>
      <c r="E66" s="205" t="n"/>
      <c r="F66" s="205" t="n"/>
      <c r="G66" s="205" t="n"/>
      <c r="H66" s="205" t="n"/>
      <c r="I66" s="205" t="n"/>
      <c r="J66" s="205" t="n"/>
      <c r="K66" s="205" t="n"/>
      <c r="L66" s="205" t="n"/>
      <c r="M66" s="205" t="n"/>
      <c r="N66" s="205" t="n"/>
      <c r="O66" s="205" t="n"/>
      <c r="P66" s="205" t="n"/>
      <c r="Q66" s="205" t="n"/>
      <c r="R66" s="205" t="n"/>
      <c r="S66" s="205" t="n"/>
      <c r="T66" s="205" t="n"/>
      <c r="U66" s="205" t="n"/>
    </row>
    <row r="67">
      <c r="A67" s="205" t="n"/>
      <c r="B67" s="205" t="n"/>
      <c r="C67" s="205" t="n"/>
      <c r="D67" s="205" t="n"/>
      <c r="E67" s="205" t="n"/>
      <c r="F67" s="205" t="n"/>
      <c r="G67" s="205" t="n"/>
      <c r="H67" s="205" t="n"/>
      <c r="I67" s="205" t="n"/>
      <c r="J67" s="205" t="n"/>
      <c r="K67" s="205" t="n"/>
      <c r="L67" s="205" t="n"/>
      <c r="M67" s="205" t="n"/>
      <c r="N67" s="205" t="n"/>
      <c r="O67" s="205" t="n"/>
      <c r="P67" s="205" t="n"/>
      <c r="Q67" s="205" t="n"/>
      <c r="R67" s="205" t="n"/>
      <c r="S67" s="205" t="n"/>
      <c r="T67" s="205" t="n"/>
      <c r="U67" s="205" t="n"/>
    </row>
    <row r="68">
      <c r="A68" s="205" t="n"/>
      <c r="B68" s="205" t="n"/>
      <c r="C68" s="205" t="n"/>
      <c r="D68" s="205" t="n"/>
      <c r="E68" s="205" t="n"/>
      <c r="F68" s="205" t="n"/>
      <c r="G68" s="205" t="n"/>
      <c r="H68" s="205" t="n"/>
      <c r="I68" s="205" t="n"/>
      <c r="J68" s="205" t="n"/>
      <c r="K68" s="205" t="n"/>
      <c r="L68" s="205" t="n"/>
      <c r="M68" s="205" t="n"/>
      <c r="N68" s="205" t="n"/>
      <c r="O68" s="205" t="n"/>
      <c r="P68" s="205" t="n"/>
      <c r="Q68" s="205" t="n"/>
      <c r="R68" s="205" t="n"/>
      <c r="S68" s="205" t="n"/>
      <c r="T68" s="205" t="n"/>
      <c r="U68" s="205" t="n"/>
    </row>
    <row r="69">
      <c r="A69" s="205" t="n"/>
      <c r="B69" s="205" t="n"/>
      <c r="C69" s="205" t="n"/>
      <c r="D69" s="205" t="n"/>
      <c r="E69" s="205" t="n"/>
      <c r="F69" s="205" t="n"/>
      <c r="G69" s="205" t="n"/>
      <c r="H69" s="205" t="n"/>
      <c r="I69" s="205" t="n"/>
      <c r="J69" s="205" t="n"/>
      <c r="K69" s="205" t="n"/>
      <c r="L69" s="205" t="n"/>
      <c r="M69" s="205" t="n"/>
      <c r="N69" s="205" t="n"/>
      <c r="O69" s="205" t="n"/>
      <c r="P69" s="205" t="n"/>
      <c r="Q69" s="205" t="n"/>
      <c r="R69" s="205" t="n"/>
      <c r="S69" s="205" t="n"/>
      <c r="T69" s="205" t="n"/>
      <c r="U69" s="205" t="n"/>
    </row>
    <row r="70">
      <c r="A70" s="205" t="n"/>
      <c r="B70" s="205" t="n"/>
      <c r="C70" s="205" t="n"/>
      <c r="D70" s="205" t="n"/>
      <c r="E70" s="205" t="n"/>
      <c r="F70" s="205" t="n"/>
      <c r="G70" s="205" t="n"/>
      <c r="H70" s="205" t="n"/>
      <c r="I70" s="205" t="n"/>
      <c r="J70" s="205" t="n"/>
      <c r="K70" s="205" t="n"/>
      <c r="L70" s="205" t="n"/>
      <c r="M70" s="205" t="n"/>
      <c r="N70" s="205" t="n"/>
      <c r="O70" s="205" t="n"/>
      <c r="P70" s="205" t="n"/>
      <c r="Q70" s="205" t="n"/>
      <c r="R70" s="205" t="n"/>
      <c r="S70" s="205" t="n"/>
      <c r="T70" s="205" t="n"/>
      <c r="U70" s="205" t="n"/>
    </row>
    <row r="71">
      <c r="A71" s="205" t="n"/>
      <c r="B71" s="205" t="n"/>
      <c r="C71" s="205" t="n"/>
      <c r="D71" s="205" t="n"/>
      <c r="E71" s="205" t="n"/>
      <c r="F71" s="205" t="n"/>
      <c r="G71" s="205" t="n"/>
      <c r="H71" s="205" t="n"/>
      <c r="I71" s="205" t="n"/>
      <c r="J71" s="205" t="n"/>
      <c r="K71" s="205" t="n"/>
      <c r="L71" s="205" t="n"/>
      <c r="M71" s="205" t="n"/>
      <c r="N71" s="205" t="n"/>
      <c r="O71" s="205" t="n"/>
      <c r="P71" s="205" t="n"/>
      <c r="Q71" s="205" t="n"/>
      <c r="R71" s="205" t="n"/>
      <c r="S71" s="205" t="n"/>
      <c r="T71" s="205" t="n"/>
      <c r="U71" s="205" t="n"/>
    </row>
    <row r="72">
      <c r="A72" s="205" t="n"/>
      <c r="B72" s="205" t="n"/>
      <c r="C72" s="205" t="n"/>
      <c r="D72" s="205" t="n"/>
      <c r="E72" s="205" t="n"/>
      <c r="F72" s="205" t="n"/>
      <c r="G72" s="205" t="n"/>
      <c r="H72" s="205" t="n"/>
      <c r="I72" s="205" t="n"/>
      <c r="J72" s="205" t="n"/>
      <c r="K72" s="205" t="n"/>
      <c r="L72" s="205" t="n"/>
      <c r="M72" s="205" t="n"/>
      <c r="N72" s="205" t="n"/>
      <c r="O72" s="205" t="n"/>
      <c r="P72" s="205" t="n"/>
      <c r="Q72" s="205" t="n"/>
      <c r="R72" s="205" t="n"/>
      <c r="S72" s="205" t="n"/>
      <c r="T72" s="205" t="n"/>
      <c r="U72" s="205" t="n"/>
    </row>
    <row r="73">
      <c r="A73" s="205" t="n"/>
      <c r="B73" s="205" t="n"/>
      <c r="C73" s="205" t="n"/>
      <c r="D73" s="205" t="n"/>
      <c r="E73" s="205" t="n"/>
      <c r="F73" s="205" t="n"/>
      <c r="G73" s="205" t="n"/>
      <c r="H73" s="205" t="n"/>
      <c r="I73" s="205" t="n"/>
      <c r="J73" s="205" t="n"/>
      <c r="K73" s="205" t="n"/>
      <c r="L73" s="205" t="n"/>
      <c r="M73" s="205" t="n"/>
      <c r="N73" s="205" t="n"/>
      <c r="O73" s="205" t="n"/>
      <c r="P73" s="205" t="n"/>
      <c r="Q73" s="205" t="n"/>
      <c r="R73" s="205" t="n"/>
      <c r="S73" s="205" t="n"/>
      <c r="T73" s="205" t="n"/>
      <c r="U73" s="205" t="n"/>
    </row>
    <row r="74">
      <c r="A74" s="205" t="n"/>
      <c r="B74" s="205" t="n"/>
      <c r="C74" s="205" t="n"/>
      <c r="D74" s="205" t="n"/>
      <c r="E74" s="205" t="n"/>
      <c r="F74" s="205" t="n"/>
      <c r="G74" s="205" t="n"/>
      <c r="H74" s="205" t="n"/>
      <c r="I74" s="205" t="n"/>
      <c r="J74" s="205" t="n"/>
      <c r="K74" s="205" t="n"/>
      <c r="L74" s="205" t="n"/>
      <c r="M74" s="205" t="n"/>
      <c r="N74" s="205" t="n"/>
      <c r="O74" s="205" t="n"/>
      <c r="P74" s="205" t="n"/>
      <c r="Q74" s="205" t="n"/>
      <c r="R74" s="205" t="n"/>
      <c r="S74" s="205" t="n"/>
      <c r="T74" s="205" t="n"/>
      <c r="U74" s="205" t="n"/>
    </row>
    <row r="75">
      <c r="A75" s="205" t="n"/>
      <c r="B75" s="205" t="n"/>
      <c r="C75" s="205" t="n"/>
      <c r="D75" s="205" t="n"/>
      <c r="E75" s="205" t="n"/>
      <c r="F75" s="205" t="n"/>
      <c r="G75" s="205" t="n"/>
      <c r="H75" s="205" t="n"/>
      <c r="I75" s="205" t="n"/>
      <c r="J75" s="205" t="n"/>
      <c r="K75" s="205" t="n"/>
      <c r="L75" s="205" t="n"/>
      <c r="M75" s="205" t="n"/>
      <c r="N75" s="205" t="n"/>
      <c r="O75" s="205" t="n"/>
      <c r="P75" s="205" t="n"/>
      <c r="Q75" s="205" t="n"/>
      <c r="R75" s="205" t="n"/>
      <c r="S75" s="205" t="n"/>
      <c r="T75" s="205" t="n"/>
      <c r="U75" s="205" t="n"/>
    </row>
    <row r="76">
      <c r="A76" s="205" t="n"/>
      <c r="B76" s="205" t="n"/>
      <c r="C76" s="205" t="n"/>
      <c r="D76" s="205" t="n"/>
      <c r="E76" s="205" t="n"/>
      <c r="F76" s="205" t="n"/>
      <c r="G76" s="205" t="n"/>
      <c r="H76" s="205" t="n"/>
      <c r="I76" s="205" t="n"/>
      <c r="J76" s="205" t="n"/>
      <c r="K76" s="205" t="n"/>
      <c r="L76" s="205" t="n"/>
      <c r="M76" s="205" t="n"/>
      <c r="N76" s="205" t="n"/>
      <c r="O76" s="205" t="n"/>
      <c r="P76" s="205" t="n"/>
      <c r="Q76" s="205" t="n"/>
      <c r="R76" s="205" t="n"/>
      <c r="S76" s="205" t="n"/>
      <c r="T76" s="205" t="n"/>
      <c r="U76" s="205" t="n"/>
    </row>
    <row r="77">
      <c r="A77" s="205" t="n"/>
      <c r="B77" s="205" t="n"/>
      <c r="C77" s="205" t="n"/>
      <c r="D77" s="205" t="n"/>
      <c r="E77" s="205" t="n"/>
      <c r="F77" s="205" t="n"/>
      <c r="G77" s="205" t="n"/>
      <c r="H77" s="205" t="n"/>
      <c r="I77" s="205" t="n"/>
      <c r="J77" s="205" t="n"/>
      <c r="K77" s="205" t="n"/>
      <c r="L77" s="205" t="n"/>
      <c r="M77" s="205" t="n"/>
      <c r="N77" s="205" t="n"/>
      <c r="O77" s="205" t="n"/>
      <c r="P77" s="205" t="n"/>
      <c r="Q77" s="205" t="n"/>
      <c r="R77" s="205" t="n"/>
      <c r="S77" s="205" t="n"/>
      <c r="T77" s="205" t="n"/>
      <c r="U77" s="205" t="n"/>
    </row>
    <row r="78">
      <c r="A78" s="205" t="n"/>
      <c r="B78" s="205" t="n"/>
      <c r="C78" s="205" t="n"/>
      <c r="D78" s="205" t="n"/>
      <c r="E78" s="205" t="n"/>
      <c r="F78" s="205" t="n"/>
      <c r="G78" s="205" t="n"/>
      <c r="H78" s="205" t="n"/>
      <c r="I78" s="205" t="n"/>
      <c r="J78" s="205" t="n"/>
      <c r="K78" s="205" t="n"/>
      <c r="L78" s="205" t="n"/>
      <c r="M78" s="205" t="n"/>
      <c r="N78" s="205" t="n"/>
      <c r="O78" s="205" t="n"/>
      <c r="P78" s="205" t="n"/>
      <c r="Q78" s="205" t="n"/>
      <c r="R78" s="205" t="n"/>
      <c r="S78" s="205" t="n"/>
      <c r="T78" s="205" t="n"/>
      <c r="U78" s="205" t="n"/>
    </row>
    <row r="79">
      <c r="A79" s="205" t="n"/>
      <c r="B79" s="205" t="n"/>
      <c r="C79" s="205" t="n"/>
      <c r="D79" s="205" t="n"/>
      <c r="E79" s="205" t="n"/>
      <c r="F79" s="205" t="n"/>
      <c r="G79" s="205" t="n"/>
      <c r="H79" s="205" t="n"/>
      <c r="I79" s="205" t="n"/>
      <c r="J79" s="205" t="n"/>
      <c r="K79" s="205" t="n"/>
      <c r="L79" s="205" t="n"/>
      <c r="M79" s="205" t="n"/>
      <c r="N79" s="205" t="n"/>
      <c r="O79" s="205" t="n"/>
      <c r="P79" s="205" t="n"/>
      <c r="Q79" s="205" t="n"/>
      <c r="R79" s="205" t="n"/>
      <c r="S79" s="205" t="n"/>
      <c r="T79" s="205" t="n"/>
      <c r="U79" s="205" t="n"/>
    </row>
    <row r="80">
      <c r="A80" s="205" t="n"/>
      <c r="B80" s="205" t="n"/>
      <c r="C80" s="205" t="n"/>
      <c r="D80" s="205" t="n"/>
      <c r="E80" s="205" t="n"/>
      <c r="F80" s="205" t="n"/>
      <c r="G80" s="205" t="n"/>
      <c r="H80" s="205" t="n"/>
      <c r="I80" s="205" t="n"/>
      <c r="J80" s="205" t="n"/>
      <c r="K80" s="205" t="n"/>
      <c r="L80" s="205" t="n"/>
      <c r="M80" s="205" t="n"/>
      <c r="N80" s="205" t="n"/>
      <c r="O80" s="205" t="n"/>
      <c r="P80" s="205" t="n"/>
      <c r="Q80" s="205" t="n"/>
      <c r="R80" s="205" t="n"/>
      <c r="S80" s="205" t="n"/>
      <c r="T80" s="205" t="n"/>
      <c r="U80" s="205" t="n"/>
    </row>
    <row r="81">
      <c r="A81" s="205" t="n"/>
      <c r="B81" s="205" t="n"/>
      <c r="C81" s="205" t="n"/>
      <c r="D81" s="205" t="n"/>
      <c r="E81" s="205" t="n"/>
      <c r="F81" s="205" t="n"/>
      <c r="G81" s="205" t="n"/>
      <c r="H81" s="205" t="n"/>
      <c r="I81" s="205" t="n"/>
      <c r="J81" s="205" t="n"/>
      <c r="K81" s="205" t="n"/>
      <c r="L81" s="205" t="n"/>
      <c r="M81" s="205" t="n"/>
      <c r="N81" s="205" t="n"/>
      <c r="O81" s="205" t="n"/>
      <c r="P81" s="205" t="n"/>
      <c r="Q81" s="205" t="n"/>
      <c r="R81" s="205" t="n"/>
      <c r="S81" s="205" t="n"/>
      <c r="T81" s="205" t="n"/>
      <c r="U81" s="205" t="n"/>
    </row>
    <row r="82">
      <c r="A82" s="205" t="n"/>
      <c r="B82" s="205" t="n"/>
      <c r="C82" s="205" t="n"/>
      <c r="D82" s="205" t="n"/>
      <c r="E82" s="205" t="n"/>
      <c r="F82" s="205" t="n"/>
      <c r="G82" s="205" t="n"/>
      <c r="H82" s="205" t="n"/>
      <c r="I82" s="205" t="n"/>
      <c r="J82" s="205" t="n"/>
      <c r="K82" s="205" t="n"/>
      <c r="L82" s="205" t="n"/>
      <c r="M82" s="205" t="n"/>
      <c r="N82" s="205" t="n"/>
      <c r="O82" s="205" t="n"/>
      <c r="P82" s="205" t="n"/>
      <c r="Q82" s="205" t="n"/>
      <c r="R82" s="205" t="n"/>
      <c r="S82" s="205" t="n"/>
      <c r="T82" s="205" t="n"/>
      <c r="U82" s="205" t="n"/>
    </row>
    <row r="83">
      <c r="A83" s="205" t="n"/>
      <c r="B83" s="205" t="n"/>
      <c r="C83" s="205" t="n"/>
      <c r="D83" s="205" t="n"/>
      <c r="E83" s="205" t="n"/>
      <c r="F83" s="205" t="n"/>
      <c r="G83" s="205" t="n"/>
      <c r="H83" s="205" t="n"/>
      <c r="I83" s="205" t="n"/>
      <c r="J83" s="205" t="n"/>
      <c r="K83" s="205" t="n"/>
      <c r="L83" s="205" t="n"/>
      <c r="M83" s="205" t="n"/>
      <c r="N83" s="205" t="n"/>
      <c r="O83" s="205" t="n"/>
      <c r="P83" s="205" t="n"/>
      <c r="Q83" s="205" t="n"/>
      <c r="R83" s="205" t="n"/>
      <c r="S83" s="205" t="n"/>
      <c r="T83" s="205" t="n"/>
      <c r="U83" s="205" t="n"/>
    </row>
    <row r="84">
      <c r="A84" s="205" t="n"/>
      <c r="B84" s="205" t="n"/>
      <c r="C84" s="205" t="n"/>
      <c r="D84" s="205" t="n"/>
      <c r="E84" s="205" t="n"/>
      <c r="F84" s="205" t="n"/>
      <c r="G84" s="205" t="n"/>
      <c r="H84" s="205" t="n"/>
      <c r="I84" s="205" t="n"/>
      <c r="J84" s="205" t="n"/>
      <c r="K84" s="205" t="n"/>
      <c r="L84" s="205" t="n"/>
      <c r="M84" s="205" t="n"/>
      <c r="N84" s="205" t="n"/>
      <c r="O84" s="205" t="n"/>
      <c r="P84" s="205" t="n"/>
      <c r="Q84" s="205" t="n"/>
      <c r="R84" s="205" t="n"/>
      <c r="S84" s="205" t="n"/>
      <c r="T84" s="205" t="n"/>
      <c r="U84" s="205" t="n"/>
    </row>
    <row r="85">
      <c r="A85" s="205" t="n"/>
      <c r="B85" s="205" t="n"/>
      <c r="C85" s="205" t="n"/>
      <c r="D85" s="205" t="n"/>
      <c r="E85" s="205" t="n"/>
      <c r="F85" s="205" t="n"/>
      <c r="G85" s="205" t="n"/>
      <c r="H85" s="205" t="n"/>
      <c r="I85" s="205" t="n"/>
      <c r="J85" s="205" t="n"/>
      <c r="K85" s="205" t="n"/>
      <c r="L85" s="205" t="n"/>
      <c r="M85" s="205" t="n"/>
      <c r="N85" s="205" t="n"/>
      <c r="O85" s="205" t="n"/>
      <c r="P85" s="205" t="n"/>
      <c r="Q85" s="205" t="n"/>
      <c r="R85" s="205" t="n"/>
      <c r="S85" s="205" t="n"/>
      <c r="T85" s="205" t="n"/>
      <c r="U85" s="205" t="n"/>
    </row>
    <row r="86">
      <c r="A86" s="205" t="n"/>
      <c r="B86" s="205" t="n"/>
      <c r="C86" s="205" t="n"/>
      <c r="D86" s="205" t="n"/>
      <c r="E86" s="205" t="n"/>
      <c r="F86" s="205" t="n"/>
      <c r="G86" s="205" t="n"/>
      <c r="H86" s="205" t="n"/>
      <c r="I86" s="205" t="n"/>
      <c r="J86" s="205" t="n"/>
      <c r="K86" s="205" t="n"/>
      <c r="L86" s="205" t="n"/>
      <c r="M86" s="205" t="n"/>
      <c r="N86" s="205" t="n"/>
      <c r="O86" s="205" t="n"/>
      <c r="P86" s="205" t="n"/>
      <c r="Q86" s="205" t="n"/>
      <c r="R86" s="205" t="n"/>
      <c r="S86" s="205" t="n"/>
      <c r="T86" s="205" t="n"/>
      <c r="U86" s="205" t="n"/>
    </row>
    <row r="87">
      <c r="A87" s="205" t="n"/>
      <c r="B87" s="205" t="n"/>
      <c r="C87" s="205" t="n"/>
      <c r="D87" s="205" t="n"/>
      <c r="E87" s="205" t="n"/>
      <c r="F87" s="205" t="n"/>
      <c r="G87" s="205" t="n"/>
      <c r="H87" s="205" t="n"/>
      <c r="I87" s="205" t="n"/>
      <c r="J87" s="205" t="n"/>
      <c r="K87" s="205" t="n"/>
      <c r="L87" s="205" t="n"/>
      <c r="M87" s="205" t="n"/>
      <c r="N87" s="205" t="n"/>
      <c r="O87" s="205" t="n"/>
      <c r="P87" s="205" t="n"/>
      <c r="Q87" s="205" t="n"/>
      <c r="R87" s="205" t="n"/>
      <c r="S87" s="205" t="n"/>
      <c r="T87" s="205" t="n"/>
      <c r="U87" s="205" t="n"/>
    </row>
    <row r="88">
      <c r="A88" s="205" t="n"/>
      <c r="B88" s="205" t="n"/>
      <c r="C88" s="205" t="n"/>
      <c r="D88" s="205" t="n"/>
      <c r="E88" s="205" t="n"/>
      <c r="F88" s="205" t="n"/>
      <c r="G88" s="205" t="n"/>
      <c r="H88" s="205" t="n"/>
      <c r="I88" s="205" t="n"/>
      <c r="J88" s="205" t="n"/>
      <c r="K88" s="205" t="n"/>
      <c r="L88" s="205" t="n"/>
      <c r="M88" s="205" t="n"/>
      <c r="N88" s="205" t="n"/>
      <c r="O88" s="205" t="n"/>
      <c r="P88" s="205" t="n"/>
      <c r="Q88" s="205" t="n"/>
      <c r="R88" s="205" t="n"/>
      <c r="S88" s="205" t="n"/>
      <c r="T88" s="205" t="n"/>
      <c r="U88" s="205" t="n"/>
    </row>
    <row r="89">
      <c r="A89" s="205" t="n"/>
      <c r="B89" s="205" t="n"/>
      <c r="C89" s="205" t="n"/>
      <c r="D89" s="205" t="n"/>
      <c r="E89" s="205" t="n"/>
      <c r="F89" s="205" t="n"/>
      <c r="G89" s="205" t="n"/>
      <c r="H89" s="205" t="n"/>
      <c r="I89" s="205" t="n"/>
      <c r="J89" s="205" t="n"/>
      <c r="K89" s="205" t="n"/>
      <c r="L89" s="205" t="n"/>
      <c r="M89" s="205" t="n"/>
      <c r="N89" s="205" t="n"/>
      <c r="O89" s="205" t="n"/>
      <c r="P89" s="205" t="n"/>
      <c r="Q89" s="205" t="n"/>
      <c r="R89" s="205" t="n"/>
      <c r="S89" s="205" t="n"/>
      <c r="T89" s="205" t="n"/>
      <c r="U89" s="205" t="n"/>
    </row>
    <row r="90">
      <c r="A90" s="205" t="n"/>
      <c r="B90" s="205" t="n"/>
      <c r="C90" s="205" t="n"/>
      <c r="D90" s="205" t="n"/>
      <c r="E90" s="205" t="n"/>
      <c r="F90" s="205" t="n"/>
      <c r="G90" s="205" t="n"/>
      <c r="H90" s="205" t="n"/>
      <c r="I90" s="205" t="n"/>
      <c r="J90" s="205" t="n"/>
      <c r="K90" s="205" t="n"/>
      <c r="L90" s="205" t="n"/>
      <c r="M90" s="205" t="n"/>
      <c r="N90" s="205" t="n"/>
      <c r="O90" s="205" t="n"/>
      <c r="P90" s="205" t="n"/>
      <c r="Q90" s="205" t="n"/>
      <c r="R90" s="205" t="n"/>
      <c r="S90" s="205" t="n"/>
      <c r="T90" s="205" t="n"/>
      <c r="U90" s="205" t="n"/>
    </row>
    <row r="91">
      <c r="A91" s="205" t="n"/>
      <c r="B91" s="205" t="n"/>
      <c r="C91" s="205" t="n"/>
      <c r="D91" s="205" t="n"/>
      <c r="E91" s="205" t="n"/>
      <c r="F91" s="205" t="n"/>
      <c r="G91" s="205" t="n"/>
      <c r="H91" s="205" t="n"/>
      <c r="I91" s="205" t="n"/>
      <c r="J91" s="205" t="n"/>
      <c r="K91" s="205" t="n"/>
      <c r="L91" s="205" t="n"/>
      <c r="M91" s="205" t="n"/>
      <c r="N91" s="205" t="n"/>
      <c r="O91" s="205" t="n"/>
      <c r="P91" s="205" t="n"/>
      <c r="Q91" s="205" t="n"/>
      <c r="R91" s="205" t="n"/>
      <c r="S91" s="205" t="n"/>
      <c r="T91" s="205" t="n"/>
      <c r="U91" s="205" t="n"/>
    </row>
    <row r="92">
      <c r="A92" s="205" t="n"/>
      <c r="B92" s="205" t="n"/>
      <c r="C92" s="205" t="n"/>
      <c r="D92" s="205" t="n"/>
      <c r="E92" s="205" t="n"/>
      <c r="F92" s="205" t="n"/>
      <c r="G92" s="205" t="n"/>
      <c r="H92" s="205" t="n"/>
      <c r="I92" s="205" t="n"/>
      <c r="J92" s="205" t="n"/>
      <c r="K92" s="205" t="n"/>
      <c r="L92" s="205" t="n"/>
      <c r="M92" s="205" t="n"/>
      <c r="N92" s="205" t="n"/>
      <c r="O92" s="205" t="n"/>
      <c r="P92" s="205" t="n"/>
      <c r="Q92" s="205" t="n"/>
      <c r="R92" s="205" t="n"/>
      <c r="S92" s="205" t="n"/>
      <c r="T92" s="205" t="n"/>
      <c r="U92" s="205" t="n"/>
    </row>
    <row r="93">
      <c r="A93" s="205" t="n"/>
      <c r="B93" s="205" t="n"/>
      <c r="C93" s="205" t="n"/>
      <c r="D93" s="205" t="n"/>
      <c r="E93" s="205" t="n"/>
      <c r="F93" s="205" t="n"/>
      <c r="G93" s="205" t="n"/>
      <c r="H93" s="205" t="n"/>
      <c r="I93" s="205" t="n"/>
      <c r="J93" s="205" t="n"/>
      <c r="K93" s="205" t="n"/>
      <c r="L93" s="205" t="n"/>
      <c r="M93" s="205" t="n"/>
      <c r="N93" s="205" t="n"/>
      <c r="O93" s="205" t="n"/>
      <c r="P93" s="205" t="n"/>
      <c r="Q93" s="205" t="n"/>
      <c r="R93" s="205" t="n"/>
      <c r="S93" s="205" t="n"/>
      <c r="T93" s="205" t="n"/>
      <c r="U93" s="205" t="n"/>
    </row>
    <row r="94">
      <c r="A94" s="205" t="n"/>
      <c r="B94" s="205" t="n"/>
      <c r="C94" s="205" t="n"/>
      <c r="D94" s="205" t="n"/>
      <c r="E94" s="205" t="n"/>
      <c r="F94" s="205" t="n"/>
      <c r="G94" s="205" t="n"/>
      <c r="H94" s="205" t="n"/>
      <c r="I94" s="205" t="n"/>
      <c r="J94" s="205" t="n"/>
      <c r="K94" s="205" t="n"/>
      <c r="L94" s="205" t="n"/>
      <c r="M94" s="205" t="n"/>
      <c r="N94" s="205" t="n"/>
      <c r="O94" s="205" t="n"/>
      <c r="P94" s="205" t="n"/>
      <c r="Q94" s="205" t="n"/>
      <c r="R94" s="205" t="n"/>
      <c r="S94" s="205" t="n"/>
      <c r="T94" s="205" t="n"/>
      <c r="U94" s="205" t="n"/>
    </row>
    <row r="95">
      <c r="A95" s="205" t="n"/>
      <c r="B95" s="205" t="n"/>
      <c r="C95" s="205" t="n"/>
      <c r="D95" s="205" t="n"/>
      <c r="E95" s="205" t="n"/>
      <c r="F95" s="205" t="n"/>
      <c r="G95" s="205" t="n"/>
      <c r="H95" s="205" t="n"/>
      <c r="I95" s="205" t="n"/>
      <c r="J95" s="205" t="n"/>
      <c r="K95" s="205" t="n"/>
      <c r="L95" s="205" t="n"/>
      <c r="M95" s="205" t="n"/>
      <c r="N95" s="205" t="n"/>
      <c r="O95" s="205" t="n"/>
      <c r="P95" s="205" t="n"/>
      <c r="Q95" s="205" t="n"/>
      <c r="R95" s="205" t="n"/>
      <c r="S95" s="205" t="n"/>
      <c r="T95" s="205" t="n"/>
      <c r="U95" s="205" t="n"/>
    </row>
    <row r="96">
      <c r="A96" s="205" t="n"/>
      <c r="B96" s="205" t="n"/>
      <c r="C96" s="205" t="n"/>
      <c r="D96" s="205" t="n"/>
      <c r="E96" s="205" t="n"/>
      <c r="F96" s="205" t="n"/>
      <c r="G96" s="205" t="n"/>
      <c r="H96" s="205" t="n"/>
      <c r="I96" s="205" t="n"/>
      <c r="J96" s="205" t="n"/>
      <c r="K96" s="205" t="n"/>
      <c r="L96" s="205" t="n"/>
      <c r="M96" s="205" t="n"/>
      <c r="N96" s="205" t="n"/>
      <c r="O96" s="205" t="n"/>
      <c r="P96" s="205" t="n"/>
      <c r="Q96" s="205" t="n"/>
      <c r="R96" s="205" t="n"/>
      <c r="S96" s="205" t="n"/>
      <c r="T96" s="205" t="n"/>
      <c r="U96" s="205" t="n"/>
    </row>
    <row r="97">
      <c r="A97" s="205" t="n"/>
      <c r="B97" s="205" t="n"/>
      <c r="C97" s="205" t="n"/>
      <c r="D97" s="205" t="n"/>
      <c r="E97" s="205" t="n"/>
      <c r="F97" s="205" t="n"/>
      <c r="G97" s="205" t="n"/>
      <c r="H97" s="205" t="n"/>
      <c r="I97" s="205" t="n"/>
      <c r="J97" s="205" t="n"/>
      <c r="K97" s="205" t="n"/>
      <c r="L97" s="205" t="n"/>
      <c r="M97" s="205" t="n"/>
      <c r="N97" s="205" t="n"/>
      <c r="O97" s="205" t="n"/>
      <c r="P97" s="205" t="n"/>
      <c r="Q97" s="205" t="n"/>
      <c r="R97" s="205" t="n"/>
      <c r="S97" s="205" t="n"/>
      <c r="T97" s="205" t="n"/>
      <c r="U97" s="205" t="n"/>
    </row>
    <row r="98">
      <c r="A98" s="205" t="n"/>
      <c r="B98" s="205" t="n"/>
      <c r="C98" s="205" t="n"/>
      <c r="D98" s="205" t="n"/>
      <c r="E98" s="205" t="n"/>
      <c r="F98" s="205" t="n"/>
      <c r="G98" s="205" t="n"/>
      <c r="H98" s="205" t="n"/>
      <c r="I98" s="205" t="n"/>
      <c r="J98" s="205" t="n"/>
      <c r="K98" s="205" t="n"/>
      <c r="L98" s="205" t="n"/>
      <c r="M98" s="205" t="n"/>
      <c r="N98" s="205" t="n"/>
      <c r="O98" s="205" t="n"/>
      <c r="P98" s="205" t="n"/>
      <c r="Q98" s="205" t="n"/>
      <c r="R98" s="205" t="n"/>
      <c r="S98" s="205" t="n"/>
      <c r="T98" s="205" t="n"/>
      <c r="U98" s="205" t="n"/>
    </row>
    <row r="99">
      <c r="A99" s="205" t="n"/>
      <c r="B99" s="205" t="n"/>
      <c r="C99" s="205" t="n"/>
      <c r="D99" s="205" t="n"/>
      <c r="E99" s="205" t="n"/>
      <c r="F99" s="205" t="n"/>
      <c r="G99" s="205" t="n"/>
      <c r="H99" s="205" t="n"/>
      <c r="I99" s="205" t="n"/>
      <c r="J99" s="205" t="n"/>
      <c r="K99" s="205" t="n"/>
      <c r="L99" s="205" t="n"/>
      <c r="M99" s="205" t="n"/>
      <c r="N99" s="205" t="n"/>
      <c r="O99" s="205" t="n"/>
      <c r="P99" s="205" t="n"/>
      <c r="Q99" s="205" t="n"/>
      <c r="R99" s="205" t="n"/>
      <c r="S99" s="205" t="n"/>
      <c r="T99" s="205" t="n"/>
      <c r="U99" s="205" t="n"/>
    </row>
    <row r="100">
      <c r="A100" s="205" t="n"/>
      <c r="B100" s="205" t="n"/>
      <c r="C100" s="205" t="n"/>
      <c r="D100" s="205" t="n"/>
      <c r="E100" s="205" t="n"/>
      <c r="F100" s="205" t="n"/>
      <c r="G100" s="205" t="n"/>
      <c r="H100" s="205" t="n"/>
      <c r="I100" s="205" t="n"/>
      <c r="J100" s="205" t="n"/>
      <c r="K100" s="205" t="n"/>
      <c r="L100" s="205" t="n"/>
      <c r="M100" s="205" t="n"/>
      <c r="N100" s="205" t="n"/>
      <c r="O100" s="205" t="n"/>
      <c r="P100" s="205" t="n"/>
      <c r="Q100" s="205" t="n"/>
      <c r="R100" s="205" t="n"/>
      <c r="S100" s="205" t="n"/>
      <c r="T100" s="205" t="n"/>
      <c r="U100" s="205" t="n"/>
    </row>
    <row r="101">
      <c r="A101" s="205" t="n"/>
      <c r="B101" s="205" t="n"/>
      <c r="C101" s="205" t="n"/>
      <c r="D101" s="205" t="n"/>
      <c r="E101" s="205" t="n"/>
      <c r="F101" s="205" t="n"/>
      <c r="G101" s="205" t="n"/>
      <c r="H101" s="205" t="n"/>
      <c r="I101" s="205" t="n"/>
      <c r="J101" s="205" t="n"/>
      <c r="K101" s="205" t="n"/>
      <c r="L101" s="205" t="n"/>
      <c r="M101" s="205" t="n"/>
      <c r="N101" s="205" t="n"/>
      <c r="O101" s="205" t="n"/>
      <c r="P101" s="205" t="n"/>
      <c r="Q101" s="205" t="n"/>
      <c r="R101" s="205" t="n"/>
      <c r="S101" s="205" t="n"/>
      <c r="T101" s="205" t="n"/>
      <c r="U101" s="205" t="n"/>
    </row>
    <row r="102">
      <c r="A102" s="205" t="n"/>
      <c r="B102" s="205" t="n"/>
      <c r="C102" s="205" t="n"/>
      <c r="D102" s="205" t="n"/>
      <c r="E102" s="205" t="n"/>
      <c r="F102" s="205" t="n"/>
      <c r="G102" s="205" t="n"/>
      <c r="H102" s="205" t="n"/>
      <c r="I102" s="205" t="n"/>
      <c r="J102" s="205" t="n"/>
      <c r="K102" s="205" t="n"/>
      <c r="L102" s="205" t="n"/>
      <c r="M102" s="205" t="n"/>
      <c r="N102" s="205" t="n"/>
      <c r="O102" s="205" t="n"/>
      <c r="P102" s="205" t="n"/>
      <c r="Q102" s="205" t="n"/>
      <c r="R102" s="205" t="n"/>
      <c r="S102" s="205" t="n"/>
      <c r="T102" s="205" t="n"/>
      <c r="U102" s="205" t="n"/>
    </row>
    <row r="103">
      <c r="A103" s="205" t="n"/>
      <c r="B103" s="205" t="n"/>
      <c r="C103" s="205" t="n"/>
      <c r="D103" s="205" t="n"/>
      <c r="E103" s="205" t="n"/>
      <c r="F103" s="205" t="n"/>
      <c r="G103" s="205" t="n"/>
      <c r="H103" s="205" t="n"/>
      <c r="I103" s="205" t="n"/>
      <c r="J103" s="205" t="n"/>
      <c r="K103" s="205" t="n"/>
      <c r="L103" s="205" t="n"/>
      <c r="M103" s="205" t="n"/>
      <c r="N103" s="205" t="n"/>
      <c r="O103" s="205" t="n"/>
      <c r="P103" s="205" t="n"/>
      <c r="Q103" s="205" t="n"/>
      <c r="R103" s="205" t="n"/>
      <c r="S103" s="205" t="n"/>
      <c r="T103" s="205" t="n"/>
      <c r="U103" s="205" t="n"/>
    </row>
    <row r="104">
      <c r="A104" s="205" t="n"/>
      <c r="B104" s="205" t="n"/>
      <c r="C104" s="205" t="n"/>
      <c r="D104" s="205" t="n"/>
      <c r="E104" s="205" t="n"/>
      <c r="F104" s="205" t="n"/>
      <c r="G104" s="205" t="n"/>
      <c r="H104" s="205" t="n"/>
      <c r="I104" s="205" t="n"/>
      <c r="J104" s="205" t="n"/>
      <c r="K104" s="205" t="n"/>
      <c r="L104" s="205" t="n"/>
      <c r="M104" s="205" t="n"/>
      <c r="N104" s="205" t="n"/>
      <c r="O104" s="205" t="n"/>
      <c r="P104" s="205" t="n"/>
      <c r="Q104" s="205" t="n"/>
      <c r="R104" s="205" t="n"/>
      <c r="S104" s="205" t="n"/>
      <c r="T104" s="205" t="n"/>
      <c r="U104" s="205" t="n"/>
    </row>
    <row r="105">
      <c r="A105" s="205" t="n"/>
      <c r="B105" s="205" t="n"/>
      <c r="C105" s="205" t="n"/>
      <c r="D105" s="205" t="n"/>
      <c r="E105" s="205" t="n"/>
      <c r="F105" s="205" t="n"/>
      <c r="G105" s="205" t="n"/>
      <c r="H105" s="205" t="n"/>
      <c r="I105" s="205" t="n"/>
      <c r="J105" s="205" t="n"/>
      <c r="K105" s="205" t="n"/>
      <c r="L105" s="205" t="n"/>
      <c r="M105" s="205" t="n"/>
      <c r="N105" s="205" t="n"/>
      <c r="O105" s="205" t="n"/>
      <c r="P105" s="205" t="n"/>
      <c r="Q105" s="205" t="n"/>
      <c r="R105" s="205" t="n"/>
      <c r="S105" s="205" t="n"/>
      <c r="T105" s="205" t="n"/>
      <c r="U105" s="205" t="n"/>
    </row>
    <row r="106">
      <c r="A106" s="205" t="n"/>
      <c r="B106" s="205" t="n"/>
      <c r="C106" s="205" t="n"/>
      <c r="D106" s="205" t="n"/>
      <c r="E106" s="205" t="n"/>
      <c r="F106" s="205" t="n"/>
      <c r="G106" s="205" t="n"/>
      <c r="H106" s="205" t="n"/>
      <c r="I106" s="205" t="n"/>
      <c r="J106" s="205" t="n"/>
      <c r="K106" s="205" t="n"/>
      <c r="L106" s="205" t="n"/>
      <c r="M106" s="205" t="n"/>
      <c r="N106" s="205" t="n"/>
      <c r="O106" s="205" t="n"/>
      <c r="P106" s="205" t="n"/>
      <c r="Q106" s="205" t="n"/>
      <c r="R106" s="205" t="n"/>
      <c r="S106" s="205" t="n"/>
      <c r="T106" s="205" t="n"/>
      <c r="U106" s="205" t="n"/>
    </row>
    <row r="107">
      <c r="A107" s="205" t="n"/>
      <c r="B107" s="205" t="n"/>
      <c r="C107" s="205" t="n"/>
      <c r="D107" s="205" t="n"/>
      <c r="E107" s="205" t="n"/>
      <c r="F107" s="205" t="n"/>
      <c r="G107" s="205" t="n"/>
      <c r="H107" s="205" t="n"/>
      <c r="I107" s="205" t="n"/>
      <c r="J107" s="205" t="n"/>
      <c r="K107" s="205" t="n"/>
      <c r="L107" s="205" t="n"/>
      <c r="M107" s="205" t="n"/>
      <c r="N107" s="205" t="n"/>
      <c r="O107" s="205" t="n"/>
      <c r="P107" s="205" t="n"/>
      <c r="Q107" s="205" t="n"/>
      <c r="R107" s="205" t="n"/>
      <c r="S107" s="205" t="n"/>
      <c r="T107" s="205" t="n"/>
      <c r="U107" s="205" t="n"/>
    </row>
    <row r="108">
      <c r="A108" s="205" t="n"/>
      <c r="B108" s="205" t="n"/>
      <c r="C108" s="205" t="n"/>
      <c r="D108" s="205" t="n"/>
      <c r="E108" s="205" t="n"/>
      <c r="F108" s="205" t="n"/>
      <c r="G108" s="205" t="n"/>
      <c r="H108" s="205" t="n"/>
      <c r="I108" s="205" t="n"/>
      <c r="J108" s="205" t="n"/>
      <c r="K108" s="205" t="n"/>
      <c r="L108" s="205" t="n"/>
      <c r="M108" s="205" t="n"/>
      <c r="N108" s="205" t="n"/>
      <c r="O108" s="205" t="n"/>
      <c r="P108" s="205" t="n"/>
      <c r="Q108" s="205" t="n"/>
      <c r="R108" s="205" t="n"/>
      <c r="S108" s="205" t="n"/>
      <c r="T108" s="205" t="n"/>
      <c r="U108" s="205" t="n"/>
    </row>
    <row r="109">
      <c r="A109" s="205" t="n"/>
      <c r="B109" s="205" t="n"/>
      <c r="C109" s="205" t="n"/>
      <c r="D109" s="205" t="n"/>
      <c r="E109" s="205" t="n"/>
      <c r="F109" s="205" t="n"/>
      <c r="G109" s="205" t="n"/>
      <c r="H109" s="205" t="n"/>
      <c r="I109" s="205" t="n"/>
      <c r="J109" s="205" t="n"/>
      <c r="K109" s="205" t="n"/>
      <c r="L109" s="205" t="n"/>
      <c r="M109" s="205" t="n"/>
      <c r="N109" s="205" t="n"/>
      <c r="O109" s="205" t="n"/>
      <c r="P109" s="205" t="n"/>
      <c r="Q109" s="205" t="n"/>
      <c r="R109" s="205" t="n"/>
      <c r="S109" s="205" t="n"/>
      <c r="T109" s="205" t="n"/>
      <c r="U109" s="205" t="n"/>
    </row>
    <row r="110">
      <c r="A110" s="205" t="n"/>
      <c r="B110" s="205" t="n"/>
      <c r="C110" s="205" t="n"/>
      <c r="D110" s="205" t="n"/>
      <c r="E110" s="205" t="n"/>
      <c r="F110" s="205" t="n"/>
      <c r="G110" s="205" t="n"/>
      <c r="H110" s="205" t="n"/>
      <c r="I110" s="205" t="n"/>
      <c r="J110" s="205" t="n"/>
      <c r="K110" s="205" t="n"/>
      <c r="L110" s="205" t="n"/>
      <c r="M110" s="205" t="n"/>
      <c r="N110" s="205" t="n"/>
      <c r="O110" s="205" t="n"/>
      <c r="P110" s="205" t="n"/>
      <c r="Q110" s="205" t="n"/>
      <c r="R110" s="205" t="n"/>
      <c r="S110" s="205" t="n"/>
      <c r="T110" s="205" t="n"/>
      <c r="U110" s="205" t="n"/>
    </row>
    <row r="111">
      <c r="A111" s="205" t="n"/>
      <c r="B111" s="205" t="n"/>
      <c r="C111" s="205" t="n"/>
      <c r="D111" s="205" t="n"/>
      <c r="E111" s="205" t="n"/>
      <c r="F111" s="205" t="n"/>
      <c r="G111" s="205" t="n"/>
      <c r="H111" s="205" t="n"/>
      <c r="I111" s="205" t="n"/>
      <c r="J111" s="205" t="n"/>
      <c r="K111" s="205" t="n"/>
      <c r="L111" s="205" t="n"/>
      <c r="M111" s="205" t="n"/>
      <c r="N111" s="205" t="n"/>
      <c r="O111" s="205" t="n"/>
      <c r="P111" s="205" t="n"/>
      <c r="Q111" s="205" t="n"/>
      <c r="R111" s="205" t="n"/>
      <c r="S111" s="205" t="n"/>
      <c r="T111" s="205" t="n"/>
      <c r="U111" s="205" t="n"/>
    </row>
    <row r="112">
      <c r="A112" s="205" t="n"/>
      <c r="B112" s="205" t="n"/>
      <c r="C112" s="205" t="n"/>
      <c r="D112" s="205" t="n"/>
      <c r="E112" s="205" t="n"/>
      <c r="F112" s="205" t="n"/>
      <c r="G112" s="205" t="n"/>
      <c r="H112" s="205" t="n"/>
      <c r="I112" s="205" t="n"/>
      <c r="J112" s="205" t="n"/>
      <c r="K112" s="205" t="n"/>
      <c r="L112" s="205" t="n"/>
      <c r="M112" s="205" t="n"/>
      <c r="N112" s="205" t="n"/>
      <c r="O112" s="205" t="n"/>
      <c r="P112" s="205" t="n"/>
      <c r="Q112" s="205" t="n"/>
      <c r="R112" s="205" t="n"/>
      <c r="S112" s="205" t="n"/>
      <c r="T112" s="205" t="n"/>
      <c r="U112" s="205" t="n"/>
    </row>
    <row r="113">
      <c r="A113" s="205" t="n"/>
      <c r="B113" s="205" t="n"/>
      <c r="C113" s="205" t="n"/>
      <c r="D113" s="205" t="n"/>
      <c r="E113" s="205" t="n"/>
      <c r="F113" s="205" t="n"/>
      <c r="G113" s="205" t="n"/>
      <c r="H113" s="205" t="n"/>
      <c r="I113" s="205" t="n"/>
      <c r="J113" s="205" t="n"/>
      <c r="K113" s="205" t="n"/>
      <c r="L113" s="205" t="n"/>
      <c r="M113" s="205" t="n"/>
      <c r="N113" s="205" t="n"/>
      <c r="O113" s="205" t="n"/>
      <c r="P113" s="205" t="n"/>
      <c r="Q113" s="205" t="n"/>
      <c r="R113" s="205" t="n"/>
      <c r="S113" s="205" t="n"/>
      <c r="T113" s="205" t="n"/>
      <c r="U113" s="205" t="n"/>
    </row>
    <row r="114">
      <c r="A114" s="205" t="n"/>
      <c r="B114" s="205" t="n"/>
      <c r="C114" s="205" t="n"/>
      <c r="D114" s="205" t="n"/>
      <c r="E114" s="205" t="n"/>
      <c r="F114" s="205" t="n"/>
      <c r="G114" s="205" t="n"/>
      <c r="H114" s="205" t="n"/>
      <c r="I114" s="205" t="n"/>
      <c r="J114" s="205" t="n"/>
      <c r="K114" s="205" t="n"/>
      <c r="L114" s="205" t="n"/>
      <c r="M114" s="205" t="n"/>
      <c r="N114" s="205" t="n"/>
      <c r="O114" s="205" t="n"/>
      <c r="P114" s="205" t="n"/>
      <c r="Q114" s="205" t="n"/>
      <c r="R114" s="205" t="n"/>
      <c r="S114" s="205" t="n"/>
      <c r="T114" s="205" t="n"/>
      <c r="U114" s="205" t="n"/>
    </row>
    <row r="115">
      <c r="A115" s="205" t="n"/>
      <c r="B115" s="205" t="n"/>
      <c r="C115" s="205" t="n"/>
      <c r="D115" s="205" t="n"/>
      <c r="E115" s="205" t="n"/>
      <c r="F115" s="205" t="n"/>
      <c r="G115" s="205" t="n"/>
      <c r="H115" s="205" t="n"/>
      <c r="I115" s="205" t="n"/>
      <c r="J115" s="205" t="n"/>
      <c r="K115" s="205" t="n"/>
      <c r="L115" s="205" t="n"/>
      <c r="M115" s="205" t="n"/>
      <c r="N115" s="205" t="n"/>
      <c r="O115" s="205" t="n"/>
      <c r="P115" s="205" t="n"/>
      <c r="Q115" s="205" t="n"/>
      <c r="R115" s="205" t="n"/>
      <c r="S115" s="205" t="n"/>
      <c r="T115" s="205" t="n"/>
      <c r="U115" s="205" t="n"/>
    </row>
    <row r="116">
      <c r="A116" s="205" t="n"/>
      <c r="B116" s="205" t="n"/>
      <c r="C116" s="205" t="n"/>
      <c r="D116" s="205" t="n"/>
      <c r="E116" s="205" t="n"/>
      <c r="F116" s="205" t="n"/>
      <c r="G116" s="205" t="n"/>
      <c r="H116" s="205" t="n"/>
      <c r="I116" s="205" t="n"/>
      <c r="J116" s="205" t="n"/>
      <c r="K116" s="205" t="n"/>
      <c r="L116" s="205" t="n"/>
      <c r="M116" s="205" t="n"/>
      <c r="N116" s="205" t="n"/>
      <c r="O116" s="205" t="n"/>
      <c r="P116" s="205" t="n"/>
      <c r="Q116" s="205" t="n"/>
      <c r="R116" s="205" t="n"/>
      <c r="S116" s="205" t="n"/>
      <c r="T116" s="205" t="n"/>
      <c r="U116" s="205" t="n"/>
    </row>
    <row r="117">
      <c r="A117" s="205" t="n"/>
      <c r="B117" s="205" t="n"/>
      <c r="C117" s="205" t="n"/>
      <c r="D117" s="205" t="n"/>
      <c r="E117" s="205" t="n"/>
      <c r="F117" s="205" t="n"/>
      <c r="G117" s="205" t="n"/>
      <c r="H117" s="205" t="n"/>
      <c r="I117" s="205" t="n"/>
      <c r="J117" s="205" t="n"/>
      <c r="K117" s="205" t="n"/>
      <c r="L117" s="205" t="n"/>
      <c r="M117" s="205" t="n"/>
      <c r="N117" s="205" t="n"/>
      <c r="O117" s="205" t="n"/>
      <c r="P117" s="205" t="n"/>
      <c r="Q117" s="205" t="n"/>
      <c r="R117" s="205" t="n"/>
      <c r="S117" s="205" t="n"/>
      <c r="T117" s="205" t="n"/>
      <c r="U117" s="205" t="n"/>
    </row>
    <row r="118">
      <c r="A118" s="205" t="n"/>
      <c r="B118" s="205" t="n"/>
      <c r="C118" s="205" t="n"/>
      <c r="D118" s="205" t="n"/>
      <c r="E118" s="205" t="n"/>
      <c r="F118" s="205" t="n"/>
      <c r="G118" s="205" t="n"/>
      <c r="H118" s="205" t="n"/>
      <c r="I118" s="205" t="n"/>
      <c r="J118" s="205" t="n"/>
      <c r="K118" s="205" t="n"/>
      <c r="L118" s="205" t="n"/>
      <c r="M118" s="205" t="n"/>
      <c r="N118" s="205" t="n"/>
      <c r="O118" s="205" t="n"/>
      <c r="P118" s="205" t="n"/>
      <c r="Q118" s="205" t="n"/>
      <c r="R118" s="205" t="n"/>
      <c r="S118" s="205" t="n"/>
      <c r="T118" s="205" t="n"/>
      <c r="U118" s="205" t="n"/>
    </row>
    <row r="119">
      <c r="A119" s="205" t="n"/>
      <c r="B119" s="205" t="n"/>
      <c r="C119" s="205" t="n"/>
      <c r="D119" s="205" t="n"/>
      <c r="E119" s="205" t="n"/>
      <c r="F119" s="205" t="n"/>
      <c r="G119" s="205" t="n"/>
      <c r="H119" s="205" t="n"/>
      <c r="I119" s="205" t="n"/>
      <c r="J119" s="205" t="n"/>
      <c r="K119" s="205" t="n"/>
      <c r="L119" s="205" t="n"/>
      <c r="M119" s="205" t="n"/>
      <c r="N119" s="205" t="n"/>
      <c r="O119" s="205" t="n"/>
      <c r="P119" s="205" t="n"/>
      <c r="Q119" s="205" t="n"/>
      <c r="R119" s="205" t="n"/>
      <c r="S119" s="205" t="n"/>
      <c r="T119" s="205" t="n"/>
      <c r="U119" s="205" t="n"/>
    </row>
    <row r="120">
      <c r="A120" s="205" t="n"/>
      <c r="B120" s="205" t="n"/>
      <c r="C120" s="205" t="n"/>
      <c r="D120" s="205" t="n"/>
      <c r="E120" s="205" t="n"/>
      <c r="F120" s="205" t="n"/>
      <c r="G120" s="205" t="n"/>
      <c r="H120" s="205" t="n"/>
      <c r="I120" s="205" t="n"/>
      <c r="J120" s="205" t="n"/>
      <c r="K120" s="205" t="n"/>
      <c r="L120" s="205" t="n"/>
      <c r="M120" s="205" t="n"/>
      <c r="N120" s="205" t="n"/>
      <c r="O120" s="205" t="n"/>
      <c r="P120" s="205" t="n"/>
      <c r="Q120" s="205" t="n"/>
      <c r="R120" s="205" t="n"/>
      <c r="S120" s="205" t="n"/>
      <c r="T120" s="205" t="n"/>
      <c r="U120" s="205" t="n"/>
    </row>
    <row r="121">
      <c r="A121" s="205" t="n"/>
      <c r="B121" s="205" t="n"/>
      <c r="C121" s="205" t="n"/>
      <c r="D121" s="205" t="n"/>
      <c r="E121" s="205" t="n"/>
      <c r="F121" s="205" t="n"/>
      <c r="G121" s="205" t="n"/>
      <c r="H121" s="205" t="n"/>
      <c r="I121" s="205" t="n"/>
      <c r="J121" s="205" t="n"/>
      <c r="K121" s="205" t="n"/>
      <c r="L121" s="205" t="n"/>
      <c r="M121" s="205" t="n"/>
      <c r="N121" s="205" t="n"/>
      <c r="O121" s="205" t="n"/>
      <c r="P121" s="205" t="n"/>
      <c r="Q121" s="205" t="n"/>
      <c r="R121" s="205" t="n"/>
      <c r="S121" s="205" t="n"/>
      <c r="T121" s="205" t="n"/>
      <c r="U121" s="205" t="n"/>
    </row>
    <row r="122">
      <c r="A122" s="205" t="n"/>
      <c r="B122" s="205" t="n"/>
      <c r="C122" s="205" t="n"/>
      <c r="D122" s="205" t="n"/>
      <c r="E122" s="205" t="n"/>
      <c r="F122" s="205" t="n"/>
      <c r="G122" s="205" t="n"/>
      <c r="H122" s="205" t="n"/>
      <c r="I122" s="205" t="n"/>
      <c r="J122" s="205" t="n"/>
      <c r="K122" s="205" t="n"/>
      <c r="L122" s="205" t="n"/>
      <c r="M122" s="205" t="n"/>
      <c r="N122" s="205" t="n"/>
      <c r="O122" s="205" t="n"/>
      <c r="P122" s="205" t="n"/>
      <c r="Q122" s="205" t="n"/>
      <c r="R122" s="205" t="n"/>
      <c r="S122" s="205" t="n"/>
      <c r="T122" s="205" t="n"/>
      <c r="U122" s="205" t="n"/>
    </row>
    <row r="123">
      <c r="A123" s="205" t="n"/>
      <c r="B123" s="205" t="n"/>
      <c r="C123" s="205" t="n"/>
      <c r="D123" s="205" t="n"/>
      <c r="E123" s="205" t="n"/>
      <c r="F123" s="205" t="n"/>
      <c r="G123" s="205" t="n"/>
      <c r="H123" s="205" t="n"/>
      <c r="I123" s="205" t="n"/>
      <c r="J123" s="205" t="n"/>
      <c r="K123" s="205" t="n"/>
      <c r="L123" s="205" t="n"/>
      <c r="M123" s="205" t="n"/>
      <c r="N123" s="205" t="n"/>
      <c r="O123" s="205" t="n"/>
      <c r="P123" s="205" t="n"/>
      <c r="Q123" s="205" t="n"/>
      <c r="R123" s="205" t="n"/>
      <c r="S123" s="205" t="n"/>
      <c r="T123" s="205" t="n"/>
      <c r="U123" s="205" t="n"/>
    </row>
    <row r="124">
      <c r="A124" s="205" t="n"/>
      <c r="B124" s="205" t="n"/>
      <c r="C124" s="205" t="n"/>
      <c r="D124" s="205" t="n"/>
      <c r="E124" s="205" t="n"/>
      <c r="F124" s="205" t="n"/>
      <c r="G124" s="205" t="n"/>
      <c r="H124" s="205" t="n"/>
      <c r="I124" s="205" t="n"/>
      <c r="J124" s="205" t="n"/>
      <c r="K124" s="205" t="n"/>
      <c r="L124" s="205" t="n"/>
      <c r="M124" s="205" t="n"/>
      <c r="N124" s="205" t="n"/>
      <c r="O124" s="205" t="n"/>
      <c r="P124" s="205" t="n"/>
      <c r="Q124" s="205" t="n"/>
      <c r="R124" s="205" t="n"/>
      <c r="S124" s="205" t="n"/>
      <c r="T124" s="205" t="n"/>
      <c r="U124" s="205" t="n"/>
    </row>
    <row r="125">
      <c r="A125" s="205" t="n"/>
      <c r="B125" s="205" t="n"/>
      <c r="C125" s="205" t="n"/>
      <c r="D125" s="205" t="n"/>
      <c r="E125" s="205" t="n"/>
      <c r="F125" s="205" t="n"/>
      <c r="G125" s="205" t="n"/>
      <c r="H125" s="205" t="n"/>
      <c r="I125" s="205" t="n"/>
      <c r="J125" s="205" t="n"/>
      <c r="K125" s="205" t="n"/>
      <c r="L125" s="205" t="n"/>
      <c r="M125" s="205" t="n"/>
      <c r="N125" s="205" t="n"/>
      <c r="O125" s="205" t="n"/>
      <c r="P125" s="205" t="n"/>
      <c r="Q125" s="205" t="n"/>
      <c r="R125" s="205" t="n"/>
      <c r="S125" s="205" t="n"/>
      <c r="T125" s="205" t="n"/>
      <c r="U125" s="205" t="n"/>
    </row>
    <row r="126">
      <c r="A126" s="205" t="n"/>
      <c r="B126" s="205" t="n"/>
      <c r="C126" s="205" t="n"/>
      <c r="D126" s="205" t="n"/>
      <c r="E126" s="205" t="n"/>
      <c r="F126" s="205" t="n"/>
      <c r="G126" s="205" t="n"/>
      <c r="H126" s="205" t="n"/>
      <c r="I126" s="205" t="n"/>
      <c r="J126" s="205" t="n"/>
      <c r="K126" s="205" t="n"/>
      <c r="L126" s="205" t="n"/>
      <c r="M126" s="205" t="n"/>
      <c r="N126" s="205" t="n"/>
      <c r="O126" s="205" t="n"/>
      <c r="P126" s="205" t="n"/>
      <c r="Q126" s="205" t="n"/>
      <c r="R126" s="205" t="n"/>
      <c r="S126" s="205" t="n"/>
      <c r="T126" s="205" t="n"/>
      <c r="U126" s="205" t="n"/>
    </row>
    <row r="127">
      <c r="A127" s="205" t="n"/>
      <c r="B127" s="205" t="n"/>
      <c r="C127" s="205" t="n"/>
      <c r="D127" s="205" t="n"/>
      <c r="E127" s="205" t="n"/>
      <c r="F127" s="205" t="n"/>
      <c r="G127" s="205" t="n"/>
      <c r="H127" s="205" t="n"/>
      <c r="I127" s="205" t="n"/>
      <c r="J127" s="205" t="n"/>
      <c r="K127" s="205" t="n"/>
      <c r="L127" s="205" t="n"/>
      <c r="M127" s="205" t="n"/>
      <c r="N127" s="205" t="n"/>
      <c r="O127" s="205" t="n"/>
      <c r="P127" s="205" t="n"/>
      <c r="Q127" s="205" t="n"/>
      <c r="R127" s="205" t="n"/>
      <c r="S127" s="205" t="n"/>
      <c r="T127" s="205" t="n"/>
      <c r="U127" s="205" t="n"/>
    </row>
    <row r="128">
      <c r="A128" s="205" t="n"/>
      <c r="B128" s="205" t="n"/>
      <c r="C128" s="205" t="n"/>
      <c r="D128" s="205" t="n"/>
      <c r="E128" s="205" t="n"/>
      <c r="F128" s="205" t="n"/>
      <c r="G128" s="205" t="n"/>
      <c r="H128" s="205" t="n"/>
      <c r="I128" s="205" t="n"/>
      <c r="J128" s="205" t="n"/>
      <c r="K128" s="205" t="n"/>
      <c r="L128" s="205" t="n"/>
      <c r="M128" s="205" t="n"/>
      <c r="N128" s="205" t="n"/>
      <c r="O128" s="205" t="n"/>
      <c r="P128" s="205" t="n"/>
      <c r="Q128" s="205" t="n"/>
      <c r="R128" s="205" t="n"/>
      <c r="S128" s="205" t="n"/>
      <c r="T128" s="205" t="n"/>
      <c r="U128" s="205" t="n"/>
    </row>
    <row r="129">
      <c r="A129" s="205" t="n"/>
      <c r="B129" s="205" t="n"/>
      <c r="C129" s="205" t="n"/>
      <c r="D129" s="205" t="n"/>
      <c r="E129" s="205" t="n"/>
      <c r="F129" s="205" t="n"/>
      <c r="G129" s="205" t="n"/>
      <c r="H129" s="205" t="n"/>
      <c r="I129" s="205" t="n"/>
      <c r="J129" s="205" t="n"/>
      <c r="K129" s="205" t="n"/>
      <c r="L129" s="205" t="n"/>
      <c r="M129" s="205" t="n"/>
      <c r="N129" s="205" t="n"/>
      <c r="O129" s="205" t="n"/>
      <c r="P129" s="205" t="n"/>
      <c r="Q129" s="205" t="n"/>
      <c r="R129" s="205" t="n"/>
      <c r="S129" s="205" t="n"/>
      <c r="T129" s="205" t="n"/>
      <c r="U129" s="205" t="n"/>
    </row>
    <row r="130">
      <c r="A130" s="205" t="n"/>
      <c r="B130" s="205" t="n"/>
      <c r="C130" s="205" t="n"/>
      <c r="D130" s="205" t="n"/>
      <c r="E130" s="205" t="n"/>
      <c r="F130" s="205" t="n"/>
      <c r="G130" s="205" t="n"/>
      <c r="H130" s="205" t="n"/>
      <c r="I130" s="205" t="n"/>
      <c r="J130" s="205" t="n"/>
      <c r="K130" s="205" t="n"/>
      <c r="L130" s="205" t="n"/>
      <c r="M130" s="205" t="n"/>
      <c r="N130" s="205" t="n"/>
      <c r="O130" s="205" t="n"/>
      <c r="P130" s="205" t="n"/>
      <c r="Q130" s="205" t="n"/>
      <c r="R130" s="205" t="n"/>
      <c r="S130" s="205" t="n"/>
      <c r="T130" s="205" t="n"/>
      <c r="U130" s="205" t="n"/>
    </row>
    <row r="131">
      <c r="A131" s="205" t="n"/>
      <c r="B131" s="205" t="n"/>
      <c r="C131" s="205" t="n"/>
      <c r="D131" s="205" t="n"/>
      <c r="E131" s="205" t="n"/>
      <c r="F131" s="205" t="n"/>
      <c r="G131" s="205" t="n"/>
      <c r="H131" s="205" t="n"/>
      <c r="I131" s="205" t="n"/>
      <c r="J131" s="205" t="n"/>
      <c r="K131" s="205" t="n"/>
      <c r="L131" s="205" t="n"/>
      <c r="M131" s="205" t="n"/>
      <c r="N131" s="205" t="n"/>
      <c r="O131" s="205" t="n"/>
      <c r="P131" s="205" t="n"/>
      <c r="Q131" s="205" t="n"/>
      <c r="R131" s="205" t="n"/>
      <c r="S131" s="205" t="n"/>
      <c r="T131" s="205" t="n"/>
      <c r="U131" s="205" t="n"/>
    </row>
    <row r="132">
      <c r="A132" s="205" t="n"/>
      <c r="B132" s="205" t="n"/>
      <c r="C132" s="205" t="n"/>
      <c r="D132" s="205" t="n"/>
      <c r="E132" s="205" t="n"/>
      <c r="F132" s="205" t="n"/>
      <c r="G132" s="205" t="n"/>
      <c r="H132" s="205" t="n"/>
      <c r="I132" s="205" t="n"/>
      <c r="J132" s="205" t="n"/>
      <c r="K132" s="205" t="n"/>
      <c r="L132" s="205" t="n"/>
      <c r="M132" s="205" t="n"/>
      <c r="N132" s="205" t="n"/>
      <c r="O132" s="205" t="n"/>
      <c r="P132" s="205" t="n"/>
      <c r="Q132" s="205" t="n"/>
      <c r="R132" s="205" t="n"/>
      <c r="S132" s="205" t="n"/>
      <c r="T132" s="205" t="n"/>
      <c r="U132" s="205" t="n"/>
    </row>
    <row r="133">
      <c r="A133" s="205" t="n"/>
      <c r="B133" s="205" t="n"/>
      <c r="C133" s="205" t="n"/>
      <c r="D133" s="205" t="n"/>
      <c r="E133" s="205" t="n"/>
      <c r="F133" s="205" t="n"/>
      <c r="G133" s="205" t="n"/>
      <c r="H133" s="205" t="n"/>
      <c r="I133" s="205" t="n"/>
      <c r="J133" s="205" t="n"/>
      <c r="K133" s="205" t="n"/>
      <c r="L133" s="205" t="n"/>
      <c r="M133" s="205" t="n"/>
      <c r="N133" s="205" t="n"/>
      <c r="O133" s="205" t="n"/>
      <c r="P133" s="205" t="n"/>
      <c r="Q133" s="205" t="n"/>
      <c r="R133" s="205" t="n"/>
      <c r="S133" s="205" t="n"/>
      <c r="T133" s="205" t="n"/>
      <c r="U133" s="205" t="n"/>
    </row>
    <row r="134">
      <c r="A134" s="205" t="n"/>
      <c r="B134" s="205" t="n"/>
      <c r="C134" s="205" t="n"/>
      <c r="D134" s="205" t="n"/>
      <c r="E134" s="205" t="n"/>
      <c r="F134" s="205" t="n"/>
      <c r="G134" s="205" t="n"/>
      <c r="H134" s="205" t="n"/>
      <c r="I134" s="205" t="n"/>
      <c r="J134" s="205" t="n"/>
      <c r="K134" s="205" t="n"/>
      <c r="L134" s="205" t="n"/>
      <c r="M134" s="205" t="n"/>
      <c r="N134" s="205" t="n"/>
      <c r="O134" s="205" t="n"/>
      <c r="P134" s="205" t="n"/>
      <c r="Q134" s="205" t="n"/>
      <c r="R134" s="205" t="n"/>
      <c r="S134" s="205" t="n"/>
      <c r="T134" s="205" t="n"/>
      <c r="U134" s="205" t="n"/>
    </row>
    <row r="135">
      <c r="A135" s="205" t="n"/>
      <c r="B135" s="205" t="n"/>
      <c r="C135" s="205" t="n"/>
      <c r="D135" s="205" t="n"/>
      <c r="E135" s="205" t="n"/>
      <c r="F135" s="205" t="n"/>
      <c r="G135" s="205" t="n"/>
      <c r="H135" s="205" t="n"/>
      <c r="I135" s="205" t="n"/>
      <c r="J135" s="205" t="n"/>
      <c r="K135" s="205" t="n"/>
      <c r="L135" s="205" t="n"/>
      <c r="M135" s="205" t="n"/>
      <c r="N135" s="205" t="n"/>
      <c r="O135" s="205" t="n"/>
      <c r="P135" s="205" t="n"/>
      <c r="Q135" s="205" t="n"/>
      <c r="R135" s="205" t="n"/>
      <c r="S135" s="205" t="n"/>
      <c r="T135" s="205" t="n"/>
      <c r="U135" s="205" t="n"/>
    </row>
    <row r="136">
      <c r="A136" s="205" t="n"/>
      <c r="B136" s="205" t="n"/>
      <c r="C136" s="205" t="n"/>
      <c r="D136" s="205" t="n"/>
      <c r="E136" s="205" t="n"/>
      <c r="F136" s="205" t="n"/>
      <c r="G136" s="205" t="n"/>
      <c r="H136" s="205" t="n"/>
      <c r="I136" s="205" t="n"/>
      <c r="J136" s="205" t="n"/>
      <c r="K136" s="205" t="n"/>
      <c r="L136" s="205" t="n"/>
      <c r="M136" s="205" t="n"/>
      <c r="N136" s="205" t="n"/>
      <c r="O136" s="205" t="n"/>
      <c r="P136" s="205" t="n"/>
      <c r="Q136" s="205" t="n"/>
      <c r="R136" s="205" t="n"/>
      <c r="S136" s="205" t="n"/>
      <c r="T136" s="205" t="n"/>
      <c r="U136" s="205" t="n"/>
    </row>
    <row r="137">
      <c r="A137" s="205" t="n"/>
      <c r="B137" s="205" t="n"/>
      <c r="C137" s="205" t="n"/>
      <c r="D137" s="205" t="n"/>
      <c r="E137" s="205" t="n"/>
      <c r="F137" s="205" t="n"/>
      <c r="G137" s="205" t="n"/>
      <c r="H137" s="205" t="n"/>
      <c r="I137" s="205" t="n"/>
      <c r="J137" s="205" t="n"/>
      <c r="K137" s="205" t="n"/>
      <c r="L137" s="205" t="n"/>
      <c r="M137" s="205" t="n"/>
      <c r="N137" s="205" t="n"/>
      <c r="O137" s="205" t="n"/>
      <c r="P137" s="205" t="n"/>
      <c r="Q137" s="205" t="n"/>
      <c r="R137" s="205" t="n"/>
      <c r="S137" s="205" t="n"/>
      <c r="T137" s="205" t="n"/>
      <c r="U137" s="205" t="n"/>
    </row>
    <row r="138">
      <c r="A138" s="205" t="n"/>
      <c r="B138" s="205" t="n"/>
      <c r="C138" s="205" t="n"/>
      <c r="D138" s="205" t="n"/>
      <c r="E138" s="205" t="n"/>
      <c r="F138" s="205" t="n"/>
      <c r="G138" s="205" t="n"/>
      <c r="H138" s="205" t="n"/>
      <c r="I138" s="205" t="n"/>
      <c r="J138" s="205" t="n"/>
      <c r="K138" s="205" t="n"/>
      <c r="L138" s="205" t="n"/>
      <c r="M138" s="205" t="n"/>
      <c r="N138" s="205" t="n"/>
      <c r="O138" s="205" t="n"/>
      <c r="P138" s="205" t="n"/>
      <c r="Q138" s="205" t="n"/>
      <c r="R138" s="205" t="n"/>
      <c r="S138" s="205" t="n"/>
      <c r="T138" s="205" t="n"/>
      <c r="U138" s="205" t="n"/>
    </row>
    <row r="139">
      <c r="A139" s="205" t="n"/>
      <c r="B139" s="205" t="n"/>
      <c r="C139" s="205" t="n"/>
      <c r="D139" s="205" t="n"/>
      <c r="E139" s="205" t="n"/>
      <c r="F139" s="205" t="n"/>
      <c r="G139" s="205" t="n"/>
      <c r="H139" s="205" t="n"/>
      <c r="I139" s="205" t="n"/>
      <c r="J139" s="205" t="n"/>
      <c r="K139" s="205" t="n"/>
      <c r="L139" s="205" t="n"/>
      <c r="M139" s="205" t="n"/>
      <c r="N139" s="205" t="n"/>
      <c r="O139" s="205" t="n"/>
      <c r="P139" s="205" t="n"/>
      <c r="Q139" s="205" t="n"/>
      <c r="R139" s="205" t="n"/>
      <c r="S139" s="205" t="n"/>
      <c r="T139" s="205" t="n"/>
      <c r="U139" s="205" t="n"/>
    </row>
    <row r="140">
      <c r="A140" s="205" t="n"/>
      <c r="B140" s="205" t="n"/>
      <c r="C140" s="205" t="n"/>
      <c r="D140" s="205" t="n"/>
      <c r="E140" s="205" t="n"/>
      <c r="F140" s="205" t="n"/>
      <c r="G140" s="205" t="n"/>
      <c r="H140" s="205" t="n"/>
      <c r="I140" s="205" t="n"/>
      <c r="J140" s="205" t="n"/>
      <c r="K140" s="205" t="n"/>
      <c r="L140" s="205" t="n"/>
      <c r="M140" s="205" t="n"/>
      <c r="N140" s="205" t="n"/>
      <c r="O140" s="205" t="n"/>
      <c r="P140" s="205" t="n"/>
      <c r="Q140" s="205" t="n"/>
      <c r="R140" s="205" t="n"/>
      <c r="S140" s="205" t="n"/>
      <c r="T140" s="205" t="n"/>
      <c r="U140" s="205" t="n"/>
    </row>
    <row r="141">
      <c r="A141" s="205" t="n"/>
      <c r="B141" s="205" t="n"/>
      <c r="C141" s="205" t="n"/>
      <c r="D141" s="205" t="n"/>
      <c r="E141" s="205" t="n"/>
      <c r="F141" s="205" t="n"/>
      <c r="G141" s="205" t="n"/>
      <c r="H141" s="205" t="n"/>
      <c r="I141" s="205" t="n"/>
      <c r="J141" s="205" t="n"/>
      <c r="K141" s="205" t="n"/>
      <c r="L141" s="205" t="n"/>
      <c r="M141" s="205" t="n"/>
      <c r="N141" s="205" t="n"/>
      <c r="O141" s="205" t="n"/>
      <c r="P141" s="205" t="n"/>
      <c r="Q141" s="205" t="n"/>
      <c r="R141" s="205" t="n"/>
      <c r="S141" s="205" t="n"/>
      <c r="T141" s="205" t="n"/>
      <c r="U141" s="205" t="n"/>
    </row>
    <row r="142">
      <c r="A142" s="205" t="n"/>
      <c r="B142" s="205" t="n"/>
      <c r="C142" s="205" t="n"/>
      <c r="D142" s="205" t="n"/>
      <c r="E142" s="205" t="n"/>
      <c r="F142" s="205" t="n"/>
      <c r="G142" s="205" t="n"/>
      <c r="H142" s="205" t="n"/>
      <c r="I142" s="205" t="n"/>
      <c r="J142" s="205" t="n"/>
      <c r="K142" s="205" t="n"/>
      <c r="L142" s="205" t="n"/>
      <c r="M142" s="205" t="n"/>
      <c r="N142" s="205" t="n"/>
      <c r="O142" s="205" t="n"/>
      <c r="P142" s="205" t="n"/>
      <c r="Q142" s="205" t="n"/>
      <c r="R142" s="205" t="n"/>
      <c r="S142" s="205" t="n"/>
      <c r="T142" s="205" t="n"/>
      <c r="U142" s="205" t="n"/>
    </row>
    <row r="143">
      <c r="A143" s="205" t="n"/>
      <c r="B143" s="205" t="n"/>
      <c r="C143" s="205" t="n"/>
      <c r="D143" s="205" t="n"/>
      <c r="E143" s="205" t="n"/>
      <c r="F143" s="205" t="n"/>
      <c r="G143" s="205" t="n"/>
      <c r="H143" s="205" t="n"/>
      <c r="I143" s="205" t="n"/>
      <c r="J143" s="205" t="n"/>
      <c r="K143" s="205" t="n"/>
      <c r="L143" s="205" t="n"/>
      <c r="M143" s="205" t="n"/>
      <c r="N143" s="205" t="n"/>
      <c r="O143" s="205" t="n"/>
      <c r="P143" s="205" t="n"/>
      <c r="Q143" s="205" t="n"/>
      <c r="R143" s="205" t="n"/>
      <c r="S143" s="205" t="n"/>
      <c r="T143" s="205" t="n"/>
      <c r="U143" s="205" t="n"/>
    </row>
    <row r="144">
      <c r="A144" s="205" t="n"/>
      <c r="B144" s="205" t="n"/>
      <c r="C144" s="205" t="n"/>
      <c r="D144" s="205" t="n"/>
      <c r="E144" s="205" t="n"/>
      <c r="F144" s="205" t="n"/>
      <c r="G144" s="205" t="n"/>
      <c r="H144" s="205" t="n"/>
      <c r="I144" s="205" t="n"/>
      <c r="J144" s="205" t="n"/>
      <c r="K144" s="205" t="n"/>
      <c r="L144" s="205" t="n"/>
      <c r="M144" s="205" t="n"/>
      <c r="N144" s="205" t="n"/>
      <c r="O144" s="205" t="n"/>
      <c r="P144" s="205" t="n"/>
      <c r="Q144" s="205" t="n"/>
      <c r="R144" s="205" t="n"/>
      <c r="S144" s="205" t="n"/>
      <c r="T144" s="205" t="n"/>
      <c r="U144" s="205" t="n"/>
    </row>
    <row r="145">
      <c r="A145" s="205" t="n"/>
      <c r="B145" s="205" t="n"/>
      <c r="C145" s="205" t="n"/>
      <c r="D145" s="205" t="n"/>
      <c r="E145" s="205" t="n"/>
      <c r="F145" s="205" t="n"/>
      <c r="G145" s="205" t="n"/>
      <c r="H145" s="205" t="n"/>
      <c r="I145" s="205" t="n"/>
      <c r="J145" s="205" t="n"/>
      <c r="K145" s="205" t="n"/>
      <c r="L145" s="205" t="n"/>
      <c r="M145" s="205" t="n"/>
      <c r="N145" s="205" t="n"/>
      <c r="O145" s="205" t="n"/>
      <c r="P145" s="205" t="n"/>
      <c r="Q145" s="205" t="n"/>
      <c r="R145" s="205" t="n"/>
      <c r="S145" s="205" t="n"/>
      <c r="T145" s="205" t="n"/>
      <c r="U145" s="205" t="n"/>
    </row>
    <row r="146">
      <c r="A146" s="205" t="n"/>
      <c r="B146" s="205" t="n"/>
      <c r="C146" s="205" t="n"/>
      <c r="D146" s="205" t="n"/>
      <c r="E146" s="205" t="n"/>
      <c r="F146" s="205" t="n"/>
      <c r="G146" s="205" t="n"/>
      <c r="H146" s="205" t="n"/>
      <c r="I146" s="205" t="n"/>
      <c r="J146" s="205" t="n"/>
      <c r="K146" s="205" t="n"/>
      <c r="L146" s="205" t="n"/>
      <c r="M146" s="205" t="n"/>
      <c r="N146" s="205" t="n"/>
      <c r="O146" s="205" t="n"/>
      <c r="P146" s="205" t="n"/>
      <c r="Q146" s="205" t="n"/>
      <c r="R146" s="205" t="n"/>
      <c r="S146" s="205" t="n"/>
      <c r="T146" s="205" t="n"/>
      <c r="U146" s="205" t="n"/>
    </row>
    <row r="147">
      <c r="A147" s="205" t="n"/>
      <c r="B147" s="205" t="n"/>
      <c r="C147" s="205" t="n"/>
      <c r="D147" s="205" t="n"/>
      <c r="E147" s="205" t="n"/>
      <c r="F147" s="205" t="n"/>
      <c r="G147" s="205" t="n"/>
      <c r="H147" s="205" t="n"/>
      <c r="I147" s="205" t="n"/>
      <c r="J147" s="205" t="n"/>
      <c r="K147" s="205" t="n"/>
      <c r="L147" s="205" t="n"/>
      <c r="M147" s="205" t="n"/>
      <c r="N147" s="205" t="n"/>
      <c r="O147" s="205" t="n"/>
      <c r="P147" s="205" t="n"/>
      <c r="Q147" s="205" t="n"/>
      <c r="R147" s="205" t="n"/>
      <c r="S147" s="205" t="n"/>
      <c r="T147" s="205" t="n"/>
      <c r="U147" s="205" t="n"/>
    </row>
    <row r="148">
      <c r="A148" s="205" t="n"/>
      <c r="B148" s="205" t="n"/>
      <c r="C148" s="205" t="n"/>
      <c r="D148" s="205" t="n"/>
      <c r="E148" s="205" t="n"/>
      <c r="F148" s="205" t="n"/>
      <c r="G148" s="205" t="n"/>
      <c r="H148" s="205" t="n"/>
      <c r="I148" s="205" t="n"/>
      <c r="J148" s="205" t="n"/>
      <c r="K148" s="205" t="n"/>
      <c r="L148" s="205" t="n"/>
      <c r="M148" s="205" t="n"/>
      <c r="N148" s="205" t="n"/>
      <c r="O148" s="205" t="n"/>
      <c r="P148" s="205" t="n"/>
      <c r="Q148" s="205" t="n"/>
      <c r="R148" s="205" t="n"/>
      <c r="S148" s="205" t="n"/>
      <c r="T148" s="205" t="n"/>
      <c r="U148" s="205" t="n"/>
    </row>
    <row r="149">
      <c r="A149" s="205" t="n"/>
      <c r="B149" s="205" t="n"/>
      <c r="C149" s="205" t="n"/>
      <c r="D149" s="205" t="n"/>
      <c r="E149" s="205" t="n"/>
      <c r="F149" s="205" t="n"/>
      <c r="G149" s="205" t="n"/>
      <c r="H149" s="205" t="n"/>
      <c r="I149" s="205" t="n"/>
      <c r="J149" s="205" t="n"/>
      <c r="K149" s="205" t="n"/>
      <c r="L149" s="205" t="n"/>
      <c r="M149" s="205" t="n"/>
      <c r="N149" s="205" t="n"/>
      <c r="O149" s="205" t="n"/>
      <c r="P149" s="205" t="n"/>
      <c r="Q149" s="205" t="n"/>
      <c r="R149" s="205" t="n"/>
      <c r="S149" s="205" t="n"/>
      <c r="T149" s="205" t="n"/>
      <c r="U149" s="205" t="n"/>
    </row>
    <row r="150">
      <c r="A150" s="205" t="n"/>
      <c r="B150" s="205" t="n"/>
      <c r="C150" s="205" t="n"/>
      <c r="D150" s="205" t="n"/>
      <c r="E150" s="205" t="n"/>
      <c r="F150" s="205" t="n"/>
      <c r="G150" s="205" t="n"/>
      <c r="H150" s="205" t="n"/>
      <c r="I150" s="205" t="n"/>
      <c r="J150" s="205" t="n"/>
      <c r="K150" s="205" t="n"/>
      <c r="L150" s="205" t="n"/>
      <c r="M150" s="205" t="n"/>
      <c r="N150" s="205" t="n"/>
      <c r="O150" s="205" t="n"/>
      <c r="P150" s="205" t="n"/>
      <c r="Q150" s="205" t="n"/>
      <c r="R150" s="205" t="n"/>
      <c r="S150" s="205" t="n"/>
      <c r="T150" s="205" t="n"/>
      <c r="U150" s="205" t="n"/>
    </row>
    <row r="151">
      <c r="A151" s="205" t="n"/>
      <c r="B151" s="205" t="n"/>
      <c r="C151" s="205" t="n"/>
      <c r="D151" s="205" t="n"/>
      <c r="E151" s="205" t="n"/>
      <c r="F151" s="205" t="n"/>
      <c r="G151" s="205" t="n"/>
      <c r="H151" s="205" t="n"/>
      <c r="I151" s="205" t="n"/>
      <c r="J151" s="205" t="n"/>
      <c r="K151" s="205" t="n"/>
      <c r="L151" s="205" t="n"/>
      <c r="M151" s="205" t="n"/>
      <c r="N151" s="205" t="n"/>
      <c r="O151" s="205" t="n"/>
      <c r="P151" s="205" t="n"/>
      <c r="Q151" s="205" t="n"/>
      <c r="R151" s="205" t="n"/>
      <c r="S151" s="205" t="n"/>
      <c r="T151" s="205" t="n"/>
      <c r="U151" s="205" t="n"/>
    </row>
    <row r="152">
      <c r="A152" s="205" t="n"/>
      <c r="B152" s="205" t="n"/>
      <c r="C152" s="205" t="n"/>
      <c r="D152" s="205" t="n"/>
      <c r="E152" s="205" t="n"/>
      <c r="F152" s="205" t="n"/>
      <c r="G152" s="205" t="n"/>
      <c r="H152" s="205" t="n"/>
      <c r="I152" s="205" t="n"/>
      <c r="J152" s="205" t="n"/>
      <c r="K152" s="205" t="n"/>
      <c r="L152" s="205" t="n"/>
      <c r="M152" s="205" t="n"/>
      <c r="N152" s="205" t="n"/>
      <c r="O152" s="205" t="n"/>
      <c r="P152" s="205" t="n"/>
      <c r="Q152" s="205" t="n"/>
      <c r="R152" s="205" t="n"/>
      <c r="S152" s="205" t="n"/>
      <c r="T152" s="205" t="n"/>
      <c r="U152" s="205" t="n"/>
    </row>
    <row r="153">
      <c r="A153" s="205" t="n"/>
      <c r="B153" s="205" t="n"/>
      <c r="C153" s="205" t="n"/>
      <c r="D153" s="205" t="n"/>
      <c r="E153" s="205" t="n"/>
      <c r="F153" s="205" t="n"/>
      <c r="G153" s="205" t="n"/>
      <c r="H153" s="205" t="n"/>
      <c r="I153" s="205" t="n"/>
      <c r="J153" s="205" t="n"/>
      <c r="K153" s="205" t="n"/>
      <c r="L153" s="205" t="n"/>
      <c r="M153" s="205" t="n"/>
      <c r="N153" s="205" t="n"/>
      <c r="O153" s="205" t="n"/>
      <c r="P153" s="205" t="n"/>
      <c r="Q153" s="205" t="n"/>
      <c r="R153" s="205" t="n"/>
      <c r="S153" s="205" t="n"/>
      <c r="T153" s="205" t="n"/>
      <c r="U153" s="205" t="n"/>
    </row>
    <row r="154">
      <c r="A154" s="205" t="n"/>
      <c r="B154" s="205" t="n"/>
      <c r="C154" s="205" t="n"/>
      <c r="D154" s="205" t="n"/>
      <c r="E154" s="205" t="n"/>
      <c r="F154" s="205" t="n"/>
      <c r="G154" s="205" t="n"/>
      <c r="H154" s="205" t="n"/>
      <c r="I154" s="205" t="n"/>
      <c r="J154" s="205" t="n"/>
      <c r="K154" s="205" t="n"/>
      <c r="L154" s="205" t="n"/>
      <c r="M154" s="205" t="n"/>
      <c r="N154" s="205" t="n"/>
      <c r="O154" s="205" t="n"/>
      <c r="P154" s="205" t="n"/>
      <c r="Q154" s="205" t="n"/>
      <c r="R154" s="205" t="n"/>
      <c r="S154" s="205" t="n"/>
      <c r="T154" s="205" t="n"/>
      <c r="U154" s="205" t="n"/>
    </row>
    <row r="155">
      <c r="A155" s="205" t="n"/>
      <c r="B155" s="205" t="n"/>
      <c r="C155" s="205" t="n"/>
      <c r="D155" s="205" t="n"/>
      <c r="E155" s="205" t="n"/>
      <c r="F155" s="205" t="n"/>
      <c r="G155" s="205" t="n"/>
      <c r="H155" s="205" t="n"/>
      <c r="I155" s="205" t="n"/>
      <c r="J155" s="205" t="n"/>
      <c r="K155" s="205" t="n"/>
      <c r="L155" s="205" t="n"/>
      <c r="M155" s="205" t="n"/>
      <c r="N155" s="205" t="n"/>
      <c r="O155" s="205" t="n"/>
      <c r="P155" s="205" t="n"/>
      <c r="Q155" s="205" t="n"/>
      <c r="R155" s="205" t="n"/>
      <c r="S155" s="205" t="n"/>
      <c r="T155" s="205" t="n"/>
      <c r="U155" s="205" t="n"/>
    </row>
    <row r="156">
      <c r="A156" s="205" t="n"/>
      <c r="B156" s="205" t="n"/>
      <c r="C156" s="205" t="n"/>
      <c r="D156" s="205" t="n"/>
      <c r="E156" s="205" t="n"/>
      <c r="F156" s="205" t="n"/>
      <c r="G156" s="205" t="n"/>
      <c r="H156" s="205" t="n"/>
      <c r="I156" s="205" t="n"/>
      <c r="J156" s="205" t="n"/>
      <c r="K156" s="205" t="n"/>
      <c r="L156" s="205" t="n"/>
      <c r="M156" s="205" t="n"/>
      <c r="N156" s="205" t="n"/>
      <c r="O156" s="205" t="n"/>
      <c r="P156" s="205" t="n"/>
      <c r="Q156" s="205" t="n"/>
      <c r="R156" s="205" t="n"/>
      <c r="S156" s="205" t="n"/>
      <c r="T156" s="205" t="n"/>
      <c r="U156" s="205" t="n"/>
    </row>
    <row r="157">
      <c r="A157" s="205" t="n"/>
      <c r="B157" s="205" t="n"/>
      <c r="C157" s="205" t="n"/>
      <c r="D157" s="205" t="n"/>
      <c r="E157" s="205" t="n"/>
      <c r="F157" s="205" t="n"/>
      <c r="G157" s="205" t="n"/>
      <c r="H157" s="205" t="n"/>
      <c r="I157" s="205" t="n"/>
      <c r="J157" s="205" t="n"/>
      <c r="K157" s="205" t="n"/>
      <c r="L157" s="205" t="n"/>
      <c r="M157" s="205" t="n"/>
      <c r="N157" s="205" t="n"/>
      <c r="O157" s="205" t="n"/>
      <c r="P157" s="205" t="n"/>
      <c r="Q157" s="205" t="n"/>
      <c r="R157" s="205" t="n"/>
      <c r="S157" s="205" t="n"/>
      <c r="T157" s="205" t="n"/>
      <c r="U157" s="205" t="n"/>
    </row>
    <row r="158">
      <c r="A158" s="205" t="n"/>
      <c r="B158" s="205" t="n"/>
      <c r="C158" s="205" t="n"/>
      <c r="D158" s="205" t="n"/>
      <c r="E158" s="205" t="n"/>
      <c r="F158" s="205" t="n"/>
      <c r="G158" s="205" t="n"/>
      <c r="H158" s="205" t="n"/>
      <c r="I158" s="205" t="n"/>
      <c r="J158" s="205" t="n"/>
      <c r="K158" s="205" t="n"/>
      <c r="L158" s="205" t="n"/>
      <c r="M158" s="205" t="n"/>
      <c r="N158" s="205" t="n"/>
      <c r="O158" s="205" t="n"/>
      <c r="P158" s="205" t="n"/>
      <c r="Q158" s="205" t="n"/>
      <c r="R158" s="205" t="n"/>
      <c r="S158" s="205" t="n"/>
      <c r="T158" s="205" t="n"/>
      <c r="U158" s="205" t="n"/>
    </row>
    <row r="159">
      <c r="A159" s="205" t="n"/>
      <c r="B159" s="205" t="n"/>
      <c r="C159" s="205" t="n"/>
      <c r="D159" s="205" t="n"/>
      <c r="E159" s="205" t="n"/>
      <c r="F159" s="205" t="n"/>
      <c r="G159" s="205" t="n"/>
      <c r="H159" s="205" t="n"/>
      <c r="I159" s="205" t="n"/>
      <c r="J159" s="205" t="n"/>
      <c r="K159" s="205" t="n"/>
      <c r="L159" s="205" t="n"/>
      <c r="M159" s="205" t="n"/>
      <c r="N159" s="205" t="n"/>
      <c r="O159" s="205" t="n"/>
      <c r="P159" s="205" t="n"/>
      <c r="Q159" s="205" t="n"/>
      <c r="R159" s="205" t="n"/>
      <c r="S159" s="205" t="n"/>
      <c r="T159" s="205" t="n"/>
      <c r="U159" s="205" t="n"/>
    </row>
    <row r="160">
      <c r="A160" s="205" t="n"/>
      <c r="B160" s="205" t="n"/>
      <c r="C160" s="205" t="n"/>
      <c r="D160" s="205" t="n"/>
      <c r="E160" s="205" t="n"/>
      <c r="F160" s="205" t="n"/>
      <c r="G160" s="205" t="n"/>
      <c r="H160" s="205" t="n"/>
      <c r="I160" s="205" t="n"/>
      <c r="J160" s="205" t="n"/>
      <c r="K160" s="205" t="n"/>
      <c r="L160" s="205" t="n"/>
      <c r="M160" s="205" t="n"/>
      <c r="N160" s="205" t="n"/>
      <c r="O160" s="205" t="n"/>
      <c r="P160" s="205" t="n"/>
      <c r="Q160" s="205" t="n"/>
      <c r="R160" s="205" t="n"/>
      <c r="S160" s="205" t="n"/>
      <c r="T160" s="205" t="n"/>
      <c r="U160" s="205" t="n"/>
    </row>
    <row r="161">
      <c r="A161" s="205" t="n"/>
      <c r="B161" s="205" t="n"/>
      <c r="C161" s="205" t="n"/>
      <c r="D161" s="205" t="n"/>
      <c r="E161" s="205" t="n"/>
      <c r="F161" s="205" t="n"/>
      <c r="G161" s="205" t="n"/>
      <c r="H161" s="205" t="n"/>
      <c r="I161" s="205" t="n"/>
      <c r="J161" s="205" t="n"/>
      <c r="K161" s="205" t="n"/>
      <c r="L161" s="205" t="n"/>
      <c r="M161" s="205" t="n"/>
      <c r="N161" s="205" t="n"/>
      <c r="O161" s="205" t="n"/>
      <c r="P161" s="205" t="n"/>
      <c r="Q161" s="205" t="n"/>
      <c r="R161" s="205" t="n"/>
      <c r="S161" s="205" t="n"/>
      <c r="T161" s="205" t="n"/>
      <c r="U161" s="205" t="n"/>
    </row>
    <row r="162">
      <c r="A162" s="205" t="n"/>
      <c r="B162" s="205" t="n"/>
      <c r="C162" s="205" t="n"/>
      <c r="D162" s="205" t="n"/>
      <c r="E162" s="205" t="n"/>
      <c r="F162" s="205" t="n"/>
      <c r="G162" s="205" t="n"/>
      <c r="H162" s="205" t="n"/>
      <c r="I162" s="205" t="n"/>
      <c r="J162" s="205" t="n"/>
      <c r="K162" s="205" t="n"/>
      <c r="L162" s="205" t="n"/>
      <c r="M162" s="205" t="n"/>
      <c r="N162" s="205" t="n"/>
      <c r="O162" s="205" t="n"/>
      <c r="P162" s="205" t="n"/>
      <c r="Q162" s="205" t="n"/>
      <c r="R162" s="205" t="n"/>
      <c r="S162" s="205" t="n"/>
      <c r="T162" s="205" t="n"/>
      <c r="U162" s="205" t="n"/>
    </row>
    <row r="163">
      <c r="A163" s="205" t="n"/>
      <c r="B163" s="205" t="n"/>
      <c r="C163" s="205" t="n"/>
      <c r="D163" s="205" t="n"/>
      <c r="E163" s="205" t="n"/>
      <c r="F163" s="205" t="n"/>
      <c r="G163" s="205" t="n"/>
      <c r="H163" s="205" t="n"/>
      <c r="I163" s="205" t="n"/>
      <c r="J163" s="205" t="n"/>
      <c r="K163" s="205" t="n"/>
      <c r="L163" s="205" t="n"/>
      <c r="M163" s="205" t="n"/>
      <c r="N163" s="205" t="n"/>
      <c r="O163" s="205" t="n"/>
      <c r="P163" s="205" t="n"/>
      <c r="Q163" s="205" t="n"/>
      <c r="R163" s="205" t="n"/>
      <c r="S163" s="205" t="n"/>
      <c r="T163" s="205" t="n"/>
      <c r="U163" s="205" t="n"/>
    </row>
    <row r="164">
      <c r="A164" s="205" t="n"/>
      <c r="B164" s="205" t="n"/>
      <c r="C164" s="205" t="n"/>
      <c r="D164" s="205" t="n"/>
      <c r="E164" s="205" t="n"/>
      <c r="F164" s="205" t="n"/>
      <c r="G164" s="205" t="n"/>
      <c r="H164" s="205" t="n"/>
      <c r="I164" s="205" t="n"/>
      <c r="J164" s="205" t="n"/>
      <c r="K164" s="205" t="n"/>
      <c r="L164" s="205" t="n"/>
      <c r="M164" s="205" t="n"/>
      <c r="N164" s="205" t="n"/>
      <c r="O164" s="205" t="n"/>
      <c r="P164" s="205" t="n"/>
      <c r="Q164" s="205" t="n"/>
      <c r="R164" s="205" t="n"/>
      <c r="S164" s="205" t="n"/>
      <c r="T164" s="205" t="n"/>
      <c r="U164" s="205" t="n"/>
    </row>
    <row r="165">
      <c r="A165" s="205" t="n"/>
      <c r="B165" s="205" t="n"/>
      <c r="C165" s="205" t="n"/>
      <c r="D165" s="205" t="n"/>
      <c r="E165" s="205" t="n"/>
      <c r="F165" s="205" t="n"/>
      <c r="G165" s="205" t="n"/>
      <c r="H165" s="205" t="n"/>
      <c r="I165" s="205" t="n"/>
      <c r="J165" s="205" t="n"/>
      <c r="K165" s="205" t="n"/>
      <c r="L165" s="205" t="n"/>
      <c r="M165" s="205" t="n"/>
      <c r="N165" s="205" t="n"/>
      <c r="O165" s="205" t="n"/>
      <c r="P165" s="205" t="n"/>
      <c r="Q165" s="205" t="n"/>
      <c r="R165" s="205" t="n"/>
      <c r="S165" s="205" t="n"/>
      <c r="T165" s="205" t="n"/>
      <c r="U165" s="205" t="n"/>
    </row>
    <row r="166">
      <c r="A166" s="205" t="n"/>
      <c r="B166" s="205" t="n"/>
      <c r="C166" s="205" t="n"/>
      <c r="D166" s="205" t="n"/>
      <c r="E166" s="205" t="n"/>
      <c r="F166" s="205" t="n"/>
      <c r="G166" s="205" t="n"/>
      <c r="H166" s="205" t="n"/>
      <c r="I166" s="205" t="n"/>
      <c r="J166" s="205" t="n"/>
      <c r="K166" s="205" t="n"/>
      <c r="L166" s="205" t="n"/>
      <c r="M166" s="205" t="n"/>
      <c r="N166" s="205" t="n"/>
      <c r="O166" s="205" t="n"/>
      <c r="P166" s="205" t="n"/>
      <c r="Q166" s="205" t="n"/>
      <c r="R166" s="205" t="n"/>
      <c r="S166" s="205" t="n"/>
      <c r="T166" s="205" t="n"/>
      <c r="U166" s="205" t="n"/>
    </row>
    <row r="167">
      <c r="A167" s="205" t="n"/>
      <c r="B167" s="205" t="n"/>
      <c r="C167" s="205" t="n"/>
      <c r="D167" s="205" t="n"/>
      <c r="E167" s="205" t="n"/>
      <c r="F167" s="205" t="n"/>
      <c r="G167" s="205" t="n"/>
      <c r="H167" s="205" t="n"/>
      <c r="I167" s="205" t="n"/>
      <c r="J167" s="205" t="n"/>
      <c r="K167" s="205" t="n"/>
      <c r="L167" s="205" t="n"/>
      <c r="M167" s="205" t="n"/>
      <c r="N167" s="205" t="n"/>
      <c r="O167" s="205" t="n"/>
      <c r="P167" s="205" t="n"/>
      <c r="Q167" s="205" t="n"/>
      <c r="R167" s="205" t="n"/>
      <c r="S167" s="205" t="n"/>
      <c r="T167" s="205" t="n"/>
      <c r="U167" s="205" t="n"/>
    </row>
    <row r="168">
      <c r="A168" s="205" t="n"/>
      <c r="B168" s="205" t="n"/>
      <c r="C168" s="205" t="n"/>
      <c r="D168" s="205" t="n"/>
      <c r="E168" s="205" t="n"/>
      <c r="F168" s="205" t="n"/>
      <c r="G168" s="205" t="n"/>
      <c r="H168" s="205" t="n"/>
      <c r="I168" s="205" t="n"/>
      <c r="J168" s="205" t="n"/>
      <c r="K168" s="205" t="n"/>
      <c r="L168" s="205" t="n"/>
      <c r="M168" s="205" t="n"/>
      <c r="N168" s="205" t="n"/>
      <c r="O168" s="205" t="n"/>
      <c r="P168" s="205" t="n"/>
      <c r="Q168" s="205" t="n"/>
      <c r="R168" s="205" t="n"/>
      <c r="S168" s="205" t="n"/>
      <c r="T168" s="205" t="n"/>
      <c r="U168" s="205" t="n"/>
    </row>
    <row r="169">
      <c r="A169" s="205" t="n"/>
      <c r="B169" s="205" t="n"/>
      <c r="C169" s="205" t="n"/>
      <c r="D169" s="205" t="n"/>
      <c r="E169" s="205" t="n"/>
      <c r="F169" s="205" t="n"/>
      <c r="G169" s="205" t="n"/>
      <c r="H169" s="205" t="n"/>
      <c r="I169" s="205" t="n"/>
      <c r="J169" s="205" t="n"/>
      <c r="K169" s="205" t="n"/>
      <c r="L169" s="205" t="n"/>
      <c r="M169" s="205" t="n"/>
      <c r="N169" s="205" t="n"/>
      <c r="O169" s="205" t="n"/>
      <c r="P169" s="205" t="n"/>
      <c r="Q169" s="205" t="n"/>
      <c r="R169" s="205" t="n"/>
      <c r="S169" s="205" t="n"/>
      <c r="T169" s="205" t="n"/>
      <c r="U169" s="205" t="n"/>
    </row>
    <row r="170">
      <c r="A170" s="205" t="n"/>
      <c r="B170" s="205" t="n"/>
      <c r="C170" s="205" t="n"/>
      <c r="D170" s="205" t="n"/>
      <c r="E170" s="205" t="n"/>
      <c r="F170" s="205" t="n"/>
      <c r="G170" s="205" t="n"/>
      <c r="H170" s="205" t="n"/>
      <c r="I170" s="205" t="n"/>
      <c r="J170" s="205" t="n"/>
      <c r="K170" s="205" t="n"/>
      <c r="L170" s="205" t="n"/>
      <c r="M170" s="205" t="n"/>
      <c r="N170" s="205" t="n"/>
      <c r="O170" s="205" t="n"/>
      <c r="P170" s="205" t="n"/>
      <c r="Q170" s="205" t="n"/>
      <c r="R170" s="205" t="n"/>
      <c r="S170" s="205" t="n"/>
      <c r="T170" s="205" t="n"/>
      <c r="U170" s="205" t="n"/>
    </row>
    <row r="171">
      <c r="A171" s="205" t="n"/>
      <c r="B171" s="205" t="n"/>
      <c r="C171" s="205" t="n"/>
      <c r="D171" s="205" t="n"/>
      <c r="E171" s="205" t="n"/>
      <c r="F171" s="205" t="n"/>
      <c r="G171" s="205" t="n"/>
      <c r="H171" s="205" t="n"/>
      <c r="I171" s="205" t="n"/>
      <c r="J171" s="205" t="n"/>
      <c r="K171" s="205" t="n"/>
      <c r="L171" s="205" t="n"/>
      <c r="M171" s="205" t="n"/>
      <c r="N171" s="205" t="n"/>
      <c r="O171" s="205" t="n"/>
      <c r="P171" s="205" t="n"/>
      <c r="Q171" s="205" t="n"/>
      <c r="R171" s="205" t="n"/>
      <c r="S171" s="205" t="n"/>
      <c r="T171" s="205" t="n"/>
      <c r="U171" s="205" t="n"/>
    </row>
    <row r="172">
      <c r="A172" s="205" t="n"/>
      <c r="B172" s="205" t="n"/>
      <c r="C172" s="205" t="n"/>
      <c r="D172" s="205" t="n"/>
      <c r="E172" s="205" t="n"/>
      <c r="F172" s="205" t="n"/>
      <c r="G172" s="205" t="n"/>
      <c r="H172" s="205" t="n"/>
      <c r="I172" s="205" t="n"/>
      <c r="J172" s="205" t="n"/>
      <c r="K172" s="205" t="n"/>
      <c r="L172" s="205" t="n"/>
      <c r="M172" s="205" t="n"/>
      <c r="N172" s="205" t="n"/>
      <c r="O172" s="205" t="n"/>
      <c r="P172" s="205" t="n"/>
      <c r="Q172" s="205" t="n"/>
      <c r="R172" s="205" t="n"/>
      <c r="S172" s="205" t="n"/>
      <c r="T172" s="205" t="n"/>
      <c r="U172" s="205" t="n"/>
    </row>
    <row r="173">
      <c r="A173" s="205" t="n"/>
      <c r="B173" s="205" t="n"/>
      <c r="C173" s="205" t="n"/>
      <c r="D173" s="205" t="n"/>
      <c r="E173" s="205" t="n"/>
      <c r="F173" s="205" t="n"/>
      <c r="G173" s="205" t="n"/>
      <c r="H173" s="205" t="n"/>
      <c r="I173" s="205" t="n"/>
      <c r="J173" s="205" t="n"/>
      <c r="K173" s="205" t="n"/>
      <c r="L173" s="205" t="n"/>
      <c r="M173" s="205" t="n"/>
      <c r="N173" s="205" t="n"/>
      <c r="O173" s="205" t="n"/>
      <c r="P173" s="205" t="n"/>
      <c r="Q173" s="205" t="n"/>
      <c r="R173" s="205" t="n"/>
      <c r="S173" s="205" t="n"/>
      <c r="T173" s="205" t="n"/>
      <c r="U173" s="205" t="n"/>
    </row>
    <row r="174">
      <c r="A174" s="205" t="n"/>
      <c r="B174" s="205" t="n"/>
      <c r="C174" s="205" t="n"/>
      <c r="D174" s="205" t="n"/>
      <c r="E174" s="205" t="n"/>
      <c r="F174" s="205" t="n"/>
      <c r="G174" s="205" t="n"/>
      <c r="H174" s="205" t="n"/>
      <c r="I174" s="205" t="n"/>
      <c r="J174" s="205" t="n"/>
      <c r="K174" s="205" t="n"/>
      <c r="L174" s="205" t="n"/>
      <c r="M174" s="205" t="n"/>
      <c r="N174" s="205" t="n"/>
      <c r="O174" s="205" t="n"/>
      <c r="P174" s="205" t="n"/>
      <c r="Q174" s="205" t="n"/>
      <c r="R174" s="205" t="n"/>
      <c r="S174" s="205" t="n"/>
      <c r="T174" s="205" t="n"/>
      <c r="U174" s="205" t="n"/>
    </row>
    <row r="175">
      <c r="A175" s="205" t="n"/>
      <c r="B175" s="205" t="n"/>
      <c r="C175" s="205" t="n"/>
      <c r="D175" s="205" t="n"/>
      <c r="E175" s="205" t="n"/>
      <c r="F175" s="205" t="n"/>
      <c r="G175" s="205" t="n"/>
      <c r="H175" s="205" t="n"/>
      <c r="I175" s="205" t="n"/>
      <c r="J175" s="205" t="n"/>
      <c r="K175" s="205" t="n"/>
      <c r="L175" s="205" t="n"/>
      <c r="M175" s="205" t="n"/>
      <c r="N175" s="205" t="n"/>
      <c r="O175" s="205" t="n"/>
      <c r="P175" s="205" t="n"/>
      <c r="Q175" s="205" t="n"/>
      <c r="R175" s="205" t="n"/>
      <c r="S175" s="205" t="n"/>
      <c r="T175" s="205" t="n"/>
      <c r="U175" s="205" t="n"/>
    </row>
    <row r="176">
      <c r="A176" s="205" t="n"/>
      <c r="B176" s="205" t="n"/>
      <c r="C176" s="205" t="n"/>
      <c r="D176" s="205" t="n"/>
      <c r="E176" s="205" t="n"/>
      <c r="F176" s="205" t="n"/>
      <c r="G176" s="205" t="n"/>
      <c r="H176" s="205" t="n"/>
      <c r="I176" s="205" t="n"/>
      <c r="J176" s="205" t="n"/>
      <c r="K176" s="205" t="n"/>
      <c r="L176" s="205" t="n"/>
      <c r="M176" s="205" t="n"/>
      <c r="N176" s="205" t="n"/>
      <c r="O176" s="205" t="n"/>
      <c r="P176" s="205" t="n"/>
      <c r="Q176" s="205" t="n"/>
      <c r="R176" s="205" t="n"/>
      <c r="S176" s="205" t="n"/>
      <c r="T176" s="205" t="n"/>
      <c r="U176" s="205" t="n"/>
    </row>
    <row r="177">
      <c r="A177" s="205" t="n"/>
      <c r="B177" s="205" t="n"/>
      <c r="C177" s="205" t="n"/>
      <c r="D177" s="205" t="n"/>
      <c r="E177" s="205" t="n"/>
      <c r="F177" s="205" t="n"/>
      <c r="G177" s="205" t="n"/>
      <c r="H177" s="205" t="n"/>
      <c r="I177" s="205" t="n"/>
      <c r="J177" s="205" t="n"/>
      <c r="K177" s="205" t="n"/>
      <c r="L177" s="205" t="n"/>
      <c r="M177" s="205" t="n"/>
      <c r="N177" s="205" t="n"/>
      <c r="O177" s="205" t="n"/>
      <c r="P177" s="205" t="n"/>
      <c r="Q177" s="205" t="n"/>
      <c r="R177" s="205" t="n"/>
      <c r="S177" s="205" t="n"/>
      <c r="T177" s="205" t="n"/>
      <c r="U177" s="205" t="n"/>
    </row>
    <row r="178">
      <c r="A178" s="205" t="n"/>
      <c r="B178" s="205" t="n"/>
      <c r="C178" s="205" t="n"/>
      <c r="D178" s="205" t="n"/>
      <c r="E178" s="205" t="n"/>
      <c r="F178" s="205" t="n"/>
      <c r="G178" s="205" t="n"/>
      <c r="H178" s="205" t="n"/>
      <c r="I178" s="205" t="n"/>
      <c r="J178" s="205" t="n"/>
      <c r="K178" s="205" t="n"/>
      <c r="L178" s="205" t="n"/>
      <c r="M178" s="205" t="n"/>
      <c r="N178" s="205" t="n"/>
      <c r="O178" s="205" t="n"/>
      <c r="P178" s="205" t="n"/>
      <c r="Q178" s="205" t="n"/>
      <c r="R178" s="205" t="n"/>
      <c r="S178" s="205" t="n"/>
      <c r="T178" s="205" t="n"/>
      <c r="U178" s="205" t="n"/>
    </row>
    <row r="179">
      <c r="A179" s="205" t="n"/>
      <c r="B179" s="205" t="n"/>
      <c r="C179" s="205" t="n"/>
      <c r="D179" s="205" t="n"/>
      <c r="E179" s="205" t="n"/>
      <c r="F179" s="205" t="n"/>
      <c r="G179" s="205" t="n"/>
      <c r="H179" s="205" t="n"/>
      <c r="I179" s="205" t="n"/>
      <c r="J179" s="205" t="n"/>
      <c r="K179" s="205" t="n"/>
      <c r="L179" s="205" t="n"/>
      <c r="M179" s="205" t="n"/>
      <c r="N179" s="205" t="n"/>
      <c r="O179" s="205" t="n"/>
      <c r="P179" s="205" t="n"/>
      <c r="Q179" s="205" t="n"/>
      <c r="R179" s="205" t="n"/>
      <c r="S179" s="205" t="n"/>
      <c r="T179" s="205" t="n"/>
      <c r="U179" s="205" t="n"/>
    </row>
    <row r="180">
      <c r="A180" s="205" t="n"/>
      <c r="B180" s="205" t="n"/>
      <c r="C180" s="205" t="n"/>
      <c r="D180" s="205" t="n"/>
      <c r="E180" s="205" t="n"/>
      <c r="F180" s="205" t="n"/>
      <c r="G180" s="205" t="n"/>
      <c r="H180" s="205" t="n"/>
      <c r="I180" s="205" t="n"/>
      <c r="J180" s="205" t="n"/>
      <c r="K180" s="205" t="n"/>
      <c r="L180" s="205" t="n"/>
      <c r="M180" s="205" t="n"/>
      <c r="N180" s="205" t="n"/>
      <c r="O180" s="205" t="n"/>
      <c r="P180" s="205" t="n"/>
      <c r="Q180" s="205" t="n"/>
      <c r="R180" s="205" t="n"/>
      <c r="S180" s="205" t="n"/>
      <c r="T180" s="205" t="n"/>
      <c r="U180" s="205" t="n"/>
    </row>
    <row r="181">
      <c r="A181" s="205" t="n"/>
      <c r="B181" s="205" t="n"/>
      <c r="C181" s="205" t="n"/>
      <c r="D181" s="205" t="n"/>
      <c r="E181" s="205" t="n"/>
      <c r="F181" s="205" t="n"/>
      <c r="G181" s="205" t="n"/>
      <c r="H181" s="205" t="n"/>
      <c r="I181" s="205" t="n"/>
      <c r="J181" s="205" t="n"/>
      <c r="K181" s="205" t="n"/>
      <c r="L181" s="205" t="n"/>
      <c r="M181" s="205" t="n"/>
      <c r="N181" s="205" t="n"/>
      <c r="O181" s="205" t="n"/>
      <c r="P181" s="205" t="n"/>
      <c r="Q181" s="205" t="n"/>
      <c r="R181" s="205" t="n"/>
      <c r="S181" s="205" t="n"/>
      <c r="T181" s="205" t="n"/>
      <c r="U181" s="205" t="n"/>
    </row>
    <row r="182">
      <c r="A182" s="205" t="n"/>
      <c r="B182" s="205" t="n"/>
      <c r="C182" s="205" t="n"/>
      <c r="D182" s="205" t="n"/>
      <c r="E182" s="205" t="n"/>
      <c r="F182" s="205" t="n"/>
      <c r="G182" s="205" t="n"/>
      <c r="H182" s="205" t="n"/>
      <c r="I182" s="205" t="n"/>
      <c r="J182" s="205" t="n"/>
      <c r="K182" s="205" t="n"/>
      <c r="L182" s="205" t="n"/>
      <c r="M182" s="205" t="n"/>
      <c r="N182" s="205" t="n"/>
      <c r="O182" s="205" t="n"/>
      <c r="P182" s="205" t="n"/>
      <c r="Q182" s="205" t="n"/>
      <c r="R182" s="205" t="n"/>
      <c r="S182" s="205" t="n"/>
      <c r="T182" s="205" t="n"/>
      <c r="U182" s="205" t="n"/>
    </row>
    <row r="183">
      <c r="A183" s="205" t="n"/>
      <c r="B183" s="205" t="n"/>
      <c r="C183" s="205" t="n"/>
      <c r="D183" s="205" t="n"/>
      <c r="E183" s="205" t="n"/>
      <c r="F183" s="205" t="n"/>
      <c r="G183" s="205" t="n"/>
      <c r="H183" s="205" t="n"/>
      <c r="I183" s="205" t="n"/>
      <c r="J183" s="205" t="n"/>
      <c r="K183" s="205" t="n"/>
      <c r="L183" s="205" t="n"/>
      <c r="M183" s="205" t="n"/>
      <c r="N183" s="205" t="n"/>
      <c r="O183" s="205" t="n"/>
      <c r="P183" s="205" t="n"/>
      <c r="Q183" s="205" t="n"/>
      <c r="R183" s="205" t="n"/>
      <c r="S183" s="205" t="n"/>
      <c r="T183" s="205" t="n"/>
      <c r="U183" s="205" t="n"/>
    </row>
    <row r="184">
      <c r="A184" s="205" t="n"/>
      <c r="B184" s="205" t="n"/>
      <c r="C184" s="205" t="n"/>
      <c r="D184" s="205" t="n"/>
      <c r="E184" s="205" t="n"/>
      <c r="F184" s="205" t="n"/>
      <c r="G184" s="205" t="n"/>
      <c r="H184" s="205" t="n"/>
      <c r="I184" s="205" t="n"/>
      <c r="J184" s="205" t="n"/>
      <c r="K184" s="205" t="n"/>
      <c r="L184" s="205" t="n"/>
      <c r="M184" s="205" t="n"/>
      <c r="N184" s="205" t="n"/>
      <c r="O184" s="205" t="n"/>
      <c r="P184" s="205" t="n"/>
      <c r="Q184" s="205" t="n"/>
      <c r="R184" s="205" t="n"/>
      <c r="S184" s="205" t="n"/>
      <c r="T184" s="205" t="n"/>
      <c r="U184" s="205" t="n"/>
    </row>
    <row r="185">
      <c r="A185" s="205" t="n"/>
      <c r="B185" s="205" t="n"/>
      <c r="C185" s="205" t="n"/>
      <c r="D185" s="205" t="n"/>
      <c r="E185" s="205" t="n"/>
      <c r="F185" s="205" t="n"/>
      <c r="G185" s="205" t="n"/>
      <c r="H185" s="205" t="n"/>
      <c r="I185" s="205" t="n"/>
      <c r="J185" s="205" t="n"/>
      <c r="K185" s="205" t="n"/>
      <c r="L185" s="205" t="n"/>
      <c r="M185" s="205" t="n"/>
      <c r="N185" s="205" t="n"/>
      <c r="O185" s="205" t="n"/>
      <c r="P185" s="205" t="n"/>
      <c r="Q185" s="205" t="n"/>
      <c r="R185" s="205" t="n"/>
      <c r="S185" s="205" t="n"/>
      <c r="T185" s="205" t="n"/>
      <c r="U185" s="205" t="n"/>
    </row>
    <row r="186">
      <c r="A186" s="205" t="n"/>
      <c r="B186" s="205" t="n"/>
      <c r="C186" s="205" t="n"/>
      <c r="D186" s="205" t="n"/>
      <c r="E186" s="205" t="n"/>
      <c r="F186" s="205" t="n"/>
      <c r="G186" s="205" t="n"/>
      <c r="H186" s="205" t="n"/>
      <c r="I186" s="205" t="n"/>
      <c r="J186" s="205" t="n"/>
      <c r="K186" s="205" t="n"/>
      <c r="L186" s="205" t="n"/>
      <c r="M186" s="205" t="n"/>
      <c r="N186" s="205" t="n"/>
      <c r="O186" s="205" t="n"/>
      <c r="P186" s="205" t="n"/>
      <c r="Q186" s="205" t="n"/>
      <c r="R186" s="205" t="n"/>
      <c r="S186" s="205" t="n"/>
      <c r="T186" s="205" t="n"/>
      <c r="U186" s="205" t="n"/>
    </row>
    <row r="187">
      <c r="A187" s="205" t="n"/>
      <c r="B187" s="205" t="n"/>
      <c r="C187" s="205" t="n"/>
      <c r="D187" s="205" t="n"/>
      <c r="E187" s="205" t="n"/>
      <c r="F187" s="205" t="n"/>
      <c r="G187" s="205" t="n"/>
      <c r="H187" s="205" t="n"/>
      <c r="I187" s="205" t="n"/>
      <c r="J187" s="205" t="n"/>
      <c r="K187" s="205" t="n"/>
      <c r="L187" s="205" t="n"/>
      <c r="M187" s="205" t="n"/>
      <c r="N187" s="205" t="n"/>
      <c r="O187" s="205" t="n"/>
      <c r="P187" s="205" t="n"/>
      <c r="Q187" s="205" t="n"/>
      <c r="R187" s="205" t="n"/>
      <c r="S187" s="205" t="n"/>
      <c r="T187" s="205" t="n"/>
      <c r="U187" s="205" t="n"/>
    </row>
    <row r="188">
      <c r="A188" s="205" t="n"/>
      <c r="B188" s="205" t="n"/>
      <c r="C188" s="205" t="n"/>
      <c r="D188" s="205" t="n"/>
      <c r="E188" s="205" t="n"/>
      <c r="F188" s="205" t="n"/>
      <c r="G188" s="205" t="n"/>
      <c r="H188" s="205" t="n"/>
      <c r="I188" s="205" t="n"/>
      <c r="J188" s="205" t="n"/>
      <c r="K188" s="205" t="n"/>
      <c r="L188" s="205" t="n"/>
      <c r="M188" s="205" t="n"/>
      <c r="N188" s="205" t="n"/>
      <c r="O188" s="205" t="n"/>
      <c r="P188" s="205" t="n"/>
      <c r="Q188" s="205" t="n"/>
      <c r="R188" s="205" t="n"/>
      <c r="S188" s="205" t="n"/>
      <c r="T188" s="205" t="n"/>
      <c r="U188" s="205" t="n"/>
    </row>
    <row r="189">
      <c r="A189" s="205" t="n"/>
      <c r="B189" s="205" t="n"/>
      <c r="C189" s="205" t="n"/>
      <c r="D189" s="205" t="n"/>
      <c r="E189" s="205" t="n"/>
      <c r="F189" s="205" t="n"/>
      <c r="G189" s="205" t="n"/>
      <c r="H189" s="205" t="n"/>
      <c r="I189" s="205" t="n"/>
      <c r="J189" s="205" t="n"/>
      <c r="K189" s="205" t="n"/>
      <c r="L189" s="205" t="n"/>
      <c r="M189" s="205" t="n"/>
      <c r="N189" s="205" t="n"/>
      <c r="O189" s="205" t="n"/>
      <c r="P189" s="205" t="n"/>
      <c r="Q189" s="205" t="n"/>
      <c r="R189" s="205" t="n"/>
      <c r="S189" s="205" t="n"/>
      <c r="T189" s="205" t="n"/>
      <c r="U189" s="205" t="n"/>
    </row>
    <row r="190">
      <c r="A190" s="205" t="n"/>
      <c r="B190" s="205" t="n"/>
      <c r="C190" s="205" t="n"/>
      <c r="D190" s="205" t="n"/>
      <c r="E190" s="205" t="n"/>
      <c r="F190" s="205" t="n"/>
      <c r="G190" s="205" t="n"/>
      <c r="H190" s="205" t="n"/>
      <c r="I190" s="205" t="n"/>
      <c r="J190" s="205" t="n"/>
      <c r="K190" s="205" t="n"/>
      <c r="L190" s="205" t="n"/>
      <c r="M190" s="205" t="n"/>
      <c r="N190" s="205" t="n"/>
      <c r="O190" s="205" t="n"/>
      <c r="P190" s="205" t="n"/>
      <c r="Q190" s="205" t="n"/>
      <c r="R190" s="205" t="n"/>
      <c r="S190" s="205" t="n"/>
      <c r="T190" s="205" t="n"/>
      <c r="U190" s="205" t="n"/>
    </row>
    <row r="191">
      <c r="A191" s="205" t="n"/>
      <c r="B191" s="205" t="n"/>
      <c r="C191" s="205" t="n"/>
      <c r="D191" s="205" t="n"/>
      <c r="E191" s="205" t="n"/>
      <c r="F191" s="205" t="n"/>
      <c r="G191" s="205" t="n"/>
      <c r="H191" s="205" t="n"/>
      <c r="I191" s="205" t="n"/>
      <c r="J191" s="205" t="n"/>
      <c r="K191" s="205" t="n"/>
      <c r="L191" s="205" t="n"/>
      <c r="M191" s="205" t="n"/>
      <c r="N191" s="205" t="n"/>
      <c r="O191" s="205" t="n"/>
      <c r="P191" s="205" t="n"/>
      <c r="Q191" s="205" t="n"/>
      <c r="R191" s="205" t="n"/>
      <c r="S191" s="205" t="n"/>
      <c r="T191" s="205" t="n"/>
      <c r="U191" s="205" t="n"/>
    </row>
    <row r="192">
      <c r="A192" s="205" t="n"/>
      <c r="B192" s="205" t="n"/>
      <c r="C192" s="205" t="n"/>
      <c r="D192" s="205" t="n"/>
      <c r="E192" s="205" t="n"/>
      <c r="F192" s="205" t="n"/>
      <c r="G192" s="205" t="n"/>
      <c r="H192" s="205" t="n"/>
      <c r="I192" s="205" t="n"/>
      <c r="J192" s="205" t="n"/>
      <c r="K192" s="205" t="n"/>
      <c r="L192" s="205" t="n"/>
      <c r="M192" s="205" t="n"/>
      <c r="N192" s="205" t="n"/>
      <c r="O192" s="205" t="n"/>
      <c r="P192" s="205" t="n"/>
      <c r="Q192" s="205" t="n"/>
      <c r="R192" s="205" t="n"/>
      <c r="S192" s="205" t="n"/>
      <c r="T192" s="205" t="n"/>
      <c r="U192" s="205" t="n"/>
    </row>
    <row r="193">
      <c r="A193" s="205" t="n"/>
      <c r="B193" s="205" t="n"/>
      <c r="C193" s="205" t="n"/>
      <c r="D193" s="205" t="n"/>
      <c r="E193" s="205" t="n"/>
      <c r="F193" s="205" t="n"/>
      <c r="G193" s="205" t="n"/>
      <c r="H193" s="205" t="n"/>
      <c r="I193" s="205" t="n"/>
      <c r="J193" s="205" t="n"/>
      <c r="K193" s="205" t="n"/>
      <c r="L193" s="205" t="n"/>
      <c r="M193" s="205" t="n"/>
      <c r="N193" s="205" t="n"/>
      <c r="O193" s="205" t="n"/>
      <c r="P193" s="205" t="n"/>
      <c r="Q193" s="205" t="n"/>
      <c r="R193" s="205" t="n"/>
      <c r="S193" s="205" t="n"/>
      <c r="T193" s="205" t="n"/>
      <c r="U193" s="205" t="n"/>
    </row>
    <row r="194">
      <c r="A194" s="205" t="n"/>
      <c r="B194" s="205" t="n"/>
      <c r="C194" s="205" t="n"/>
      <c r="D194" s="205" t="n"/>
      <c r="E194" s="205" t="n"/>
      <c r="F194" s="205" t="n"/>
      <c r="G194" s="205" t="n"/>
      <c r="H194" s="205" t="n"/>
      <c r="I194" s="205" t="n"/>
      <c r="J194" s="205" t="n"/>
      <c r="K194" s="205" t="n"/>
      <c r="L194" s="205" t="n"/>
      <c r="M194" s="205" t="n"/>
      <c r="N194" s="205" t="n"/>
      <c r="O194" s="205" t="n"/>
      <c r="P194" s="205" t="n"/>
      <c r="Q194" s="205" t="n"/>
      <c r="R194" s="205" t="n"/>
      <c r="S194" s="205" t="n"/>
      <c r="T194" s="205" t="n"/>
      <c r="U194" s="205" t="n"/>
    </row>
    <row r="195">
      <c r="A195" s="205" t="n"/>
      <c r="B195" s="205" t="n"/>
      <c r="C195" s="205" t="n"/>
      <c r="D195" s="205" t="n"/>
      <c r="E195" s="205" t="n"/>
      <c r="F195" s="205" t="n"/>
      <c r="G195" s="205" t="n"/>
      <c r="H195" s="205" t="n"/>
      <c r="I195" s="205" t="n"/>
      <c r="J195" s="205" t="n"/>
      <c r="K195" s="205" t="n"/>
      <c r="L195" s="205" t="n"/>
      <c r="M195" s="205" t="n"/>
      <c r="N195" s="205" t="n"/>
      <c r="O195" s="205" t="n"/>
      <c r="P195" s="205" t="n"/>
      <c r="Q195" s="205" t="n"/>
      <c r="R195" s="205" t="n"/>
      <c r="S195" s="205" t="n"/>
      <c r="T195" s="205" t="n"/>
      <c r="U195" s="205" t="n"/>
    </row>
    <row r="196">
      <c r="A196" s="205" t="n"/>
      <c r="B196" s="205" t="n"/>
      <c r="C196" s="205" t="n"/>
      <c r="D196" s="205" t="n"/>
      <c r="E196" s="205" t="n"/>
      <c r="F196" s="205" t="n"/>
      <c r="G196" s="205" t="n"/>
      <c r="H196" s="205" t="n"/>
      <c r="I196" s="205" t="n"/>
      <c r="J196" s="205" t="n"/>
      <c r="K196" s="205" t="n"/>
      <c r="L196" s="205" t="n"/>
      <c r="M196" s="205" t="n"/>
      <c r="N196" s="205" t="n"/>
      <c r="O196" s="205" t="n"/>
      <c r="P196" s="205" t="n"/>
      <c r="Q196" s="205" t="n"/>
      <c r="R196" s="205" t="n"/>
      <c r="S196" s="205" t="n"/>
      <c r="T196" s="205" t="n"/>
      <c r="U196" s="205" t="n"/>
    </row>
    <row r="197">
      <c r="A197" s="205" t="n"/>
      <c r="B197" s="205" t="n"/>
      <c r="C197" s="205" t="n"/>
      <c r="D197" s="205" t="n"/>
      <c r="E197" s="205" t="n"/>
      <c r="F197" s="205" t="n"/>
      <c r="G197" s="205" t="n"/>
      <c r="H197" s="205" t="n"/>
      <c r="I197" s="205" t="n"/>
      <c r="J197" s="205" t="n"/>
      <c r="K197" s="205" t="n"/>
      <c r="L197" s="205" t="n"/>
      <c r="M197" s="205" t="n"/>
      <c r="N197" s="205" t="n"/>
      <c r="O197" s="205" t="n"/>
      <c r="P197" s="205" t="n"/>
      <c r="Q197" s="205" t="n"/>
      <c r="R197" s="205" t="n"/>
      <c r="S197" s="205" t="n"/>
      <c r="T197" s="205" t="n"/>
      <c r="U197" s="205" t="n"/>
    </row>
    <row r="198">
      <c r="A198" s="205" t="n"/>
      <c r="B198" s="205" t="n"/>
      <c r="C198" s="205" t="n"/>
      <c r="D198" s="205" t="n"/>
      <c r="E198" s="205" t="n"/>
      <c r="F198" s="205" t="n"/>
      <c r="G198" s="205" t="n"/>
      <c r="H198" s="205" t="n"/>
      <c r="I198" s="205" t="n"/>
      <c r="J198" s="205" t="n"/>
      <c r="K198" s="205" t="n"/>
      <c r="L198" s="205" t="n"/>
      <c r="M198" s="205" t="n"/>
      <c r="N198" s="205" t="n"/>
      <c r="O198" s="205" t="n"/>
      <c r="P198" s="205" t="n"/>
      <c r="Q198" s="205" t="n"/>
      <c r="R198" s="205" t="n"/>
      <c r="S198" s="205" t="n"/>
      <c r="T198" s="205" t="n"/>
      <c r="U198" s="205" t="n"/>
    </row>
    <row r="199">
      <c r="A199" s="205" t="n"/>
      <c r="B199" s="205" t="n"/>
      <c r="C199" s="205" t="n"/>
      <c r="D199" s="205" t="n"/>
      <c r="E199" s="205" t="n"/>
      <c r="F199" s="205" t="n"/>
      <c r="G199" s="205" t="n"/>
      <c r="H199" s="205" t="n"/>
      <c r="I199" s="205" t="n"/>
      <c r="J199" s="205" t="n"/>
      <c r="K199" s="205" t="n"/>
      <c r="L199" s="205" t="n"/>
      <c r="M199" s="205" t="n"/>
      <c r="N199" s="205" t="n"/>
      <c r="O199" s="205" t="n"/>
      <c r="P199" s="205" t="n"/>
      <c r="Q199" s="205" t="n"/>
      <c r="R199" s="205" t="n"/>
      <c r="S199" s="205" t="n"/>
      <c r="T199" s="205" t="n"/>
      <c r="U199" s="205" t="n"/>
    </row>
    <row r="200">
      <c r="A200" s="205" t="n"/>
      <c r="B200" s="205" t="n"/>
      <c r="C200" s="205" t="n"/>
      <c r="D200" s="205" t="n"/>
      <c r="E200" s="205" t="n"/>
      <c r="F200" s="205" t="n"/>
      <c r="G200" s="205" t="n"/>
      <c r="H200" s="205" t="n"/>
      <c r="I200" s="205" t="n"/>
      <c r="J200" s="205" t="n"/>
      <c r="K200" s="205" t="n"/>
      <c r="L200" s="205" t="n"/>
      <c r="M200" s="205" t="n"/>
      <c r="N200" s="205" t="n"/>
      <c r="O200" s="205" t="n"/>
      <c r="P200" s="205" t="n"/>
      <c r="Q200" s="205" t="n"/>
      <c r="R200" s="205" t="n"/>
      <c r="S200" s="205" t="n"/>
      <c r="T200" s="205" t="n"/>
      <c r="U200" s="205" t="n"/>
    </row>
  </sheetData>
  <mergeCells count="3">
    <mergeCell ref="A1:O1"/>
    <mergeCell ref="A3:B3"/>
    <mergeCell ref="A8:A9"/>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T19"/>
  <sheetViews>
    <sheetView workbookViewId="0">
      <selection activeCell="A1" sqref="A1"/>
    </sheetView>
  </sheetViews>
  <sheetFormatPr baseColWidth="8" defaultRowHeight="15"/>
  <cols>
    <col width="43" bestFit="1" customWidth="1" min="1" max="1"/>
    <col width="24.59765625" bestFit="1" customWidth="1" min="2" max="2"/>
    <col width="40.59765625" bestFit="1" customWidth="1" min="3" max="3"/>
    <col width="148.796875" customWidth="1" min="4" max="4"/>
    <col width="9.06640625" customWidth="1" min="5" max="5"/>
  </cols>
  <sheetData>
    <row r="1" ht="15" customHeight="1">
      <c r="A1" s="290" t="inlineStr">
        <is>
          <t>类别</t>
        </is>
      </c>
      <c r="B1" s="290" t="inlineStr">
        <is>
          <t>运行机制</t>
        </is>
      </c>
      <c r="C1" s="290" t="inlineStr">
        <is>
          <t>组别</t>
        </is>
      </c>
      <c r="D1" s="290" t="inlineStr">
        <is>
          <t>定义</t>
        </is>
      </c>
      <c r="E1" s="214" t="n"/>
      <c r="F1" s="215" t="n"/>
      <c r="G1" s="215" t="n"/>
      <c r="H1" s="215" t="n"/>
      <c r="I1" s="215" t="n"/>
      <c r="J1" s="215" t="n"/>
      <c r="K1" s="215" t="n"/>
      <c r="L1" s="215" t="n"/>
      <c r="M1" s="215" t="n"/>
      <c r="N1" s="215" t="n"/>
      <c r="O1" s="215" t="n"/>
      <c r="P1" s="215" t="n"/>
      <c r="Q1" s="215" t="n"/>
      <c r="R1" s="215" t="n"/>
      <c r="S1" s="215" t="n"/>
      <c r="T1" s="215" t="n"/>
    </row>
    <row r="2" ht="15" customHeight="1">
      <c r="A2" s="291" t="inlineStr">
        <is>
          <t>经济工具</t>
        </is>
      </c>
      <c r="B2" s="291" t="inlineStr">
        <is>
          <t>激励</t>
        </is>
      </c>
      <c r="C2" s="292" t="inlineStr">
        <is>
          <t>补贴</t>
        </is>
      </c>
      <c r="D2" s="292" t="inlineStr">
        <is>
          <t>政府向非政府单位的无偿支付</t>
        </is>
      </c>
      <c r="E2" s="214" t="n"/>
      <c r="F2" s="215" t="n"/>
      <c r="G2" s="215" t="n"/>
      <c r="H2" s="215" t="n"/>
      <c r="I2" s="215" t="n"/>
      <c r="J2" s="215" t="n"/>
      <c r="K2" s="215" t="n"/>
      <c r="L2" s="215" t="n"/>
      <c r="M2" s="215" t="n"/>
      <c r="N2" s="215" t="n"/>
      <c r="O2" s="215" t="n"/>
      <c r="P2" s="215" t="n"/>
      <c r="Q2" s="215" t="n"/>
      <c r="R2" s="215" t="n"/>
      <c r="S2" s="215" t="n"/>
      <c r="T2" s="215" t="n"/>
    </row>
    <row r="3" ht="15" customHeight="1">
      <c r="A3" s="293" t="n"/>
      <c r="B3" s="293" t="n"/>
      <c r="C3" s="292" t="inlineStr">
        <is>
          <t>税收</t>
        </is>
      </c>
      <c r="D3" s="292" t="inlineStr">
        <is>
          <t>向政府单位的强制性无偿支付</t>
        </is>
      </c>
      <c r="E3" s="214" t="n"/>
      <c r="F3" s="215" t="n"/>
      <c r="G3" s="215" t="n"/>
      <c r="H3" s="215" t="n"/>
      <c r="I3" s="215" t="n"/>
      <c r="J3" s="215" t="n"/>
      <c r="K3" s="215" t="n"/>
      <c r="L3" s="215" t="n"/>
      <c r="M3" s="215" t="n"/>
      <c r="N3" s="215" t="n"/>
      <c r="O3" s="215" t="n"/>
      <c r="P3" s="215" t="n"/>
      <c r="Q3" s="215" t="n"/>
      <c r="R3" s="215" t="n"/>
      <c r="S3" s="215" t="n"/>
      <c r="T3" s="215" t="n"/>
    </row>
    <row r="4" ht="45" customHeight="1">
      <c r="A4" s="293" t="n"/>
      <c r="B4" s="293" t="n"/>
      <c r="C4" s="292" t="inlineStr">
        <is>
          <t>交易机制</t>
        </is>
      </c>
      <c r="D4" s="292" t="inlineStr">
        <is>
          <t>交易机制通过规制许可证或证书的交易，改变经济主体面临的相对成本或价格，从而可能带来直接财务收益（例如提供出售的选择），或对受规制主体的行为设定价格（例如提供购买的选择）。</t>
        </is>
      </c>
      <c r="E4" s="214" t="n"/>
      <c r="F4" s="215" t="n"/>
      <c r="G4" s="215" t="n"/>
      <c r="H4" s="215" t="n"/>
      <c r="I4" s="215" t="n"/>
      <c r="J4" s="215" t="n"/>
      <c r="K4" s="215" t="n"/>
      <c r="L4" s="215" t="n"/>
      <c r="M4" s="215" t="n"/>
      <c r="N4" s="215" t="n"/>
      <c r="O4" s="215" t="n"/>
      <c r="P4" s="215" t="n"/>
      <c r="Q4" s="215" t="n"/>
      <c r="R4" s="215" t="n"/>
      <c r="S4" s="215" t="n"/>
      <c r="T4" s="215" t="n"/>
    </row>
    <row r="5" ht="30" customHeight="1">
      <c r="A5" s="282" t="n"/>
      <c r="B5" s="282" t="n"/>
      <c r="C5" s="292" t="inlineStr">
        <is>
          <t>行政定价</t>
        </is>
      </c>
      <c r="D5" s="292" t="inlineStr">
        <is>
          <t>由政府直接设定、差异化或管制能源或高排放活动价格的定价机制，用以影响行为，且不通过显性的财政转移或税收工具运作。</t>
        </is>
      </c>
      <c r="E5" s="214" t="n"/>
      <c r="F5" s="215" t="n"/>
      <c r="G5" s="215" t="n"/>
      <c r="H5" s="215" t="n"/>
      <c r="I5" s="215" t="n"/>
      <c r="J5" s="215" t="n"/>
      <c r="K5" s="215" t="n"/>
      <c r="L5" s="215" t="n"/>
      <c r="M5" s="215" t="n"/>
      <c r="N5" s="215" t="n"/>
      <c r="O5" s="215" t="n"/>
      <c r="P5" s="215" t="n"/>
      <c r="Q5" s="215" t="n"/>
      <c r="R5" s="215" t="n"/>
      <c r="S5" s="215" t="n"/>
      <c r="T5" s="215" t="n"/>
    </row>
    <row r="6" ht="30" customHeight="1">
      <c r="A6" s="294" t="inlineStr">
        <is>
          <t>规制工具</t>
        </is>
      </c>
      <c r="B6" s="294" t="inlineStr">
        <is>
          <t>强制</t>
        </is>
      </c>
      <c r="C6" s="295" t="inlineStr">
        <is>
          <t>绩效标准</t>
        </is>
      </c>
      <c r="D6" s="295" t="inlineStr">
        <is>
          <t>绩效标准规定特定的结果，允许受规制主体自由选择技术和工艺以达到规定的绩效水平。</t>
        </is>
      </c>
      <c r="E6" s="214" t="n"/>
      <c r="F6" s="215" t="n"/>
      <c r="G6" s="215" t="n"/>
      <c r="H6" s="215" t="n"/>
      <c r="I6" s="215" t="n"/>
      <c r="J6" s="215" t="n"/>
      <c r="K6" s="215" t="n"/>
      <c r="L6" s="215" t="n"/>
      <c r="M6" s="215" t="n"/>
      <c r="N6" s="215" t="n"/>
      <c r="O6" s="215" t="n"/>
      <c r="P6" s="215" t="n"/>
      <c r="Q6" s="215" t="n"/>
      <c r="R6" s="215" t="n"/>
      <c r="S6" s="215" t="n"/>
      <c r="T6" s="215" t="n"/>
    </row>
    <row r="7" ht="15" customHeight="1">
      <c r="A7" s="293" t="n"/>
      <c r="B7" s="293" t="n"/>
      <c r="C7" s="295" t="inlineStr">
        <is>
          <t>技术标准</t>
        </is>
      </c>
      <c r="D7" s="295" t="inlineStr">
        <is>
          <t>技术标准要求或禁止特定的投入、技术或生产设计。</t>
        </is>
      </c>
      <c r="E7" s="214" t="n"/>
      <c r="F7" s="215" t="n"/>
      <c r="G7" s="215" t="n"/>
      <c r="H7" s="215" t="n"/>
      <c r="I7" s="215" t="n"/>
      <c r="J7" s="215" t="n"/>
      <c r="K7" s="215" t="n"/>
      <c r="L7" s="215" t="n"/>
      <c r="M7" s="215" t="n"/>
      <c r="N7" s="215" t="n"/>
      <c r="O7" s="215" t="n"/>
      <c r="P7" s="215" t="n"/>
      <c r="Q7" s="215" t="n"/>
      <c r="R7" s="215" t="n"/>
      <c r="S7" s="215" t="n"/>
      <c r="T7" s="215" t="n"/>
    </row>
    <row r="8" ht="45" customHeight="1">
      <c r="A8" s="282" t="n"/>
      <c r="B8" s="282" t="n"/>
      <c r="C8" s="295" t="inlineStr">
        <is>
          <t>框架性规制</t>
        </is>
      </c>
      <c r="D8" s="295" t="inlineStr">
        <is>
          <t>框架性规制对生产过程提出要求，但不强制使用特定投入或技术，也不规定特定结果。此类要求通常具有定性性质，可能需要逐案解释和适用，也可能规制市场的运行。</t>
        </is>
      </c>
      <c r="E8" s="214" t="n"/>
      <c r="F8" s="215" t="n"/>
      <c r="G8" s="215" t="n"/>
      <c r="H8" s="215" t="n"/>
      <c r="I8" s="215" t="n"/>
      <c r="J8" s="215" t="n"/>
      <c r="K8" s="215" t="n"/>
      <c r="L8" s="215" t="n"/>
      <c r="M8" s="215" t="n"/>
      <c r="N8" s="215" t="n"/>
      <c r="O8" s="215" t="n"/>
      <c r="P8" s="215" t="n"/>
      <c r="Q8" s="215" t="n"/>
      <c r="R8" s="215" t="n"/>
      <c r="S8" s="215" t="n"/>
      <c r="T8" s="215" t="n"/>
    </row>
    <row r="9" ht="30" customHeight="1">
      <c r="A9" s="296" t="inlineStr">
        <is>
          <t>政府投资与消费</t>
        </is>
      </c>
      <c r="B9" s="296" t="inlineStr">
        <is>
          <t>赋能与引导</t>
        </is>
      </c>
      <c r="C9" s="297" t="inlineStr">
        <is>
          <t>公共投资</t>
        </is>
      </c>
      <c r="D9" s="297" t="inlineStr">
        <is>
          <t>政府单位用于形成固定资产的支出，如交通和能源基础设施、基于自然的解决方案，以及研发等无形资产。</t>
        </is>
      </c>
      <c r="E9" s="214" t="n"/>
      <c r="F9" s="215" t="n"/>
      <c r="G9" s="215" t="n"/>
      <c r="H9" s="215" t="n"/>
      <c r="I9" s="215" t="n"/>
      <c r="J9" s="215" t="n"/>
      <c r="K9" s="215" t="n"/>
      <c r="L9" s="215" t="n"/>
      <c r="M9" s="215" t="n"/>
      <c r="N9" s="215" t="n"/>
      <c r="O9" s="215" t="n"/>
      <c r="P9" s="215" t="n"/>
      <c r="Q9" s="215" t="n"/>
      <c r="R9" s="215" t="n"/>
      <c r="S9" s="215" t="n"/>
      <c r="T9" s="215" t="n"/>
    </row>
    <row r="10" ht="30" customHeight="1">
      <c r="A10" s="293" t="n"/>
      <c r="B10" s="293" t="n"/>
      <c r="C10" s="297" t="inlineStr">
        <is>
          <t>公共采购</t>
        </is>
      </c>
      <c r="D10" s="297" t="inlineStr">
        <is>
          <t>要求或鼓励公共机构在向外部供应商采购货物、服务和工程以满足公共部门需求、提供公共服务及实施政府项目时，考虑气候变化减缓影响的工具。</t>
        </is>
      </c>
      <c r="E10" s="214" t="n"/>
      <c r="F10" s="215" t="n"/>
      <c r="G10" s="215" t="n"/>
      <c r="H10" s="215" t="n"/>
      <c r="I10" s="215" t="n"/>
      <c r="J10" s="215" t="n"/>
      <c r="K10" s="215" t="n"/>
      <c r="L10" s="215" t="n"/>
      <c r="M10" s="215" t="n"/>
      <c r="N10" s="215" t="n"/>
      <c r="O10" s="215" t="n"/>
      <c r="P10" s="215" t="n"/>
      <c r="Q10" s="215" t="n"/>
      <c r="R10" s="215" t="n"/>
      <c r="S10" s="215" t="n"/>
      <c r="T10" s="215" t="n"/>
    </row>
    <row r="11" ht="45" customHeight="1">
      <c r="A11" s="282" t="n"/>
      <c r="B11" s="282" t="n"/>
      <c r="C11" s="297" t="inlineStr">
        <is>
          <t>公共评估规则</t>
        </is>
      </c>
      <c r="D11" s="297" t="inlineStr">
        <is>
          <t>公共评估规则对政府的决策过程和运作提出要求，但不强制使用特定投入或技术，也不规定特定结果。它们规定决策过程和运作中应遵循的程序，或界定可能需要逐案解释的定性结果。</t>
        </is>
      </c>
      <c r="E11" s="214" t="n"/>
      <c r="F11" s="215" t="n"/>
      <c r="G11" s="215" t="n"/>
      <c r="H11" s="215" t="n"/>
      <c r="I11" s="215" t="n"/>
      <c r="J11" s="215" t="n"/>
      <c r="K11" s="215" t="n"/>
      <c r="L11" s="215" t="n"/>
      <c r="M11" s="215" t="n"/>
      <c r="N11" s="215" t="n"/>
      <c r="O11" s="215" t="n"/>
      <c r="P11" s="215" t="n"/>
      <c r="Q11" s="215" t="n"/>
      <c r="R11" s="215" t="n"/>
      <c r="S11" s="215" t="n"/>
      <c r="T11" s="215" t="n"/>
    </row>
    <row r="12" ht="30" customHeight="1">
      <c r="A12" s="298" t="inlineStr">
        <is>
          <t>信息工具</t>
        </is>
      </c>
      <c r="B12" s="298" t="inlineStr">
        <is>
          <t>赋能与引导</t>
        </is>
      </c>
      <c r="C12" s="299" t="inlineStr">
        <is>
          <t>比较性能效标签</t>
        </is>
      </c>
      <c r="D12" s="299" t="inlineStr">
        <is>
          <t>一种强制性标签，提供关于产品、建筑或车辆能效的标准化、可比较信息，以引导消费者决策。</t>
        </is>
      </c>
      <c r="E12" s="214" t="n"/>
      <c r="F12" s="215" t="n"/>
      <c r="G12" s="215" t="n"/>
      <c r="H12" s="215" t="n"/>
      <c r="I12" s="215" t="n"/>
      <c r="J12" s="215" t="n"/>
      <c r="K12" s="215" t="n"/>
      <c r="L12" s="215" t="n"/>
      <c r="M12" s="215" t="n"/>
      <c r="N12" s="215" t="n"/>
      <c r="O12" s="215" t="n"/>
      <c r="P12" s="215" t="n"/>
      <c r="Q12" s="215" t="n"/>
      <c r="R12" s="215" t="n"/>
      <c r="S12" s="215" t="n"/>
      <c r="T12" s="215" t="n"/>
    </row>
    <row r="13" ht="15" customHeight="1">
      <c r="A13" s="293" t="n"/>
      <c r="B13" s="293" t="n"/>
      <c r="C13" s="299" t="inlineStr">
        <is>
          <t>报告与披露要求</t>
        </is>
      </c>
      <c r="D13" s="299" t="inlineStr">
        <is>
          <t>报告与披露要求强制主体向监管机构、监督机构或利益相关方提交定期报告、披露或文件。</t>
        </is>
      </c>
      <c r="E13" s="214" t="n"/>
      <c r="F13" s="215" t="n"/>
      <c r="G13" s="215" t="n"/>
      <c r="H13" s="215" t="n"/>
      <c r="I13" s="215" t="n"/>
      <c r="J13" s="215" t="n"/>
      <c r="K13" s="215" t="n"/>
      <c r="L13" s="215" t="n"/>
      <c r="M13" s="215" t="n"/>
      <c r="N13" s="215" t="n"/>
      <c r="O13" s="215" t="n"/>
      <c r="P13" s="215" t="n"/>
      <c r="Q13" s="215" t="n"/>
      <c r="R13" s="215" t="n"/>
      <c r="S13" s="215" t="n"/>
      <c r="T13" s="215" t="n"/>
    </row>
    <row r="14" ht="30" customHeight="1">
      <c r="A14" s="282" t="n"/>
      <c r="B14" s="282" t="n"/>
      <c r="C14" s="299" t="inlineStr">
        <is>
          <t>能力建设与公众意识</t>
        </is>
      </c>
      <c r="D14" s="299" t="inlineStr">
        <is>
          <t>政府向非政府单位提供信息，以传播信息、提高意识并增进对特定议题、倡议或政策的理解。</t>
        </is>
      </c>
      <c r="E14" s="214" t="n"/>
      <c r="F14" s="215" t="n"/>
      <c r="G14" s="215" t="n"/>
      <c r="H14" s="215" t="n"/>
      <c r="I14" s="215" t="n"/>
      <c r="J14" s="215" t="n"/>
      <c r="K14" s="215" t="n"/>
      <c r="L14" s="215" t="n"/>
      <c r="M14" s="215" t="n"/>
      <c r="N14" s="215" t="n"/>
      <c r="O14" s="215" t="n"/>
      <c r="P14" s="215" t="n"/>
      <c r="Q14" s="215" t="n"/>
      <c r="R14" s="215" t="n"/>
      <c r="S14" s="215" t="n"/>
      <c r="T14" s="215" t="n"/>
    </row>
    <row r="15" ht="45" customHeight="1">
      <c r="A15" s="300" t="inlineStr">
        <is>
          <t>自愿措施</t>
        </is>
      </c>
      <c r="B15" s="300" t="inlineStr">
        <is>
          <t>赋能与引导</t>
        </is>
      </c>
      <c r="C15" s="301" t="inlineStr">
        <is>
          <t>自愿性信息工具</t>
        </is>
      </c>
      <c r="D15" s="301" t="inlineStr">
        <is>
          <t>自愿性信息工具由政府设立，以促进私营部门为实现气候目标采取行动。参与是自愿的。企业可以选择采用，向利益相关方和消费者传递其环境绩效信息。
示例：自愿性能效标签；自愿性金融标签；自愿性报告标准；自愿性审计。</t>
        </is>
      </c>
      <c r="E15" s="214" t="n"/>
      <c r="F15" s="215" t="n"/>
      <c r="G15" s="215" t="n"/>
      <c r="H15" s="215" t="n"/>
      <c r="I15" s="215" t="n"/>
      <c r="J15" s="215" t="n"/>
      <c r="K15" s="215" t="n"/>
      <c r="L15" s="215" t="n"/>
      <c r="M15" s="215" t="n"/>
      <c r="N15" s="215" t="n"/>
      <c r="O15" s="215" t="n"/>
      <c r="P15" s="215" t="n"/>
      <c r="Q15" s="215" t="n"/>
      <c r="R15" s="215" t="n"/>
      <c r="S15" s="215" t="n"/>
      <c r="T15" s="215" t="n"/>
    </row>
    <row r="16" ht="45" customHeight="1">
      <c r="A16" s="293" t="n"/>
      <c r="B16" s="293" t="n"/>
      <c r="C16" s="301" t="inlineStr">
        <is>
          <t>自愿交易体系</t>
        </is>
      </c>
      <c r="D16" s="301" t="inlineStr">
        <is>
          <t>自愿交易体系由政府建立，允许组织或公司交易代表减排量或其他环境效益的信用或配额。参与是自愿的，这些体系通常与强制性交易体系并行运行，或在没有强制性交易体系的情况下运行。
示例：自愿温室气体排放交易体系。</t>
        </is>
      </c>
      <c r="E16" s="214" t="n"/>
      <c r="F16" s="215" t="n"/>
      <c r="G16" s="215" t="n"/>
      <c r="H16" s="215" t="n"/>
      <c r="I16" s="215" t="n"/>
      <c r="J16" s="215" t="n"/>
      <c r="K16" s="215" t="n"/>
      <c r="L16" s="215" t="n"/>
      <c r="M16" s="215" t="n"/>
      <c r="N16" s="215" t="n"/>
      <c r="O16" s="215" t="n"/>
      <c r="P16" s="215" t="n"/>
      <c r="Q16" s="215" t="n"/>
      <c r="R16" s="215" t="n"/>
      <c r="S16" s="215" t="n"/>
      <c r="T16" s="215" t="n"/>
    </row>
    <row r="17" ht="45" customHeight="1">
      <c r="A17" s="282" t="n"/>
      <c r="B17" s="282" t="n"/>
      <c r="C17" s="301" t="inlineStr">
        <is>
          <t>自愿性目标</t>
        </is>
      </c>
      <c r="D17" s="301" t="inlineStr">
        <is>
          <t>组织或公司在与政府合作下自行设定的具体目标，旨在实现气候目标或在合规要求之外改善环境绩效。
示例：自愿温室气体减排目标；自愿能源绩效目标。</t>
        </is>
      </c>
      <c r="E17" s="214" t="n"/>
      <c r="F17" s="215" t="n"/>
      <c r="G17" s="215" t="n"/>
      <c r="H17" s="215" t="n"/>
      <c r="I17" s="215" t="n"/>
      <c r="J17" s="215" t="n"/>
      <c r="K17" s="215" t="n"/>
      <c r="L17" s="215" t="n"/>
      <c r="M17" s="215" t="n"/>
      <c r="N17" s="215" t="n"/>
      <c r="O17" s="215" t="n"/>
      <c r="P17" s="215" t="n"/>
      <c r="Q17" s="215" t="n"/>
      <c r="R17" s="215" t="n"/>
      <c r="S17" s="215" t="n"/>
      <c r="T17" s="215" t="n"/>
    </row>
    <row r="18">
      <c r="A18" s="226" t="n"/>
      <c r="B18" s="226" t="n"/>
      <c r="C18" s="226" t="n"/>
      <c r="D18" s="226" t="n"/>
      <c r="E18" s="215" t="n"/>
      <c r="F18" s="215" t="n"/>
      <c r="G18" s="215" t="n"/>
      <c r="H18" s="215" t="n"/>
      <c r="I18" s="215" t="n"/>
      <c r="J18" s="215" t="n"/>
      <c r="K18" s="215" t="n"/>
      <c r="L18" s="215" t="n"/>
      <c r="M18" s="215" t="n"/>
      <c r="N18" s="215" t="n"/>
      <c r="O18" s="215" t="n"/>
      <c r="P18" s="215" t="n"/>
      <c r="Q18" s="215" t="n"/>
      <c r="R18" s="215" t="n"/>
      <c r="S18" s="215" t="n"/>
      <c r="T18" s="215" t="n"/>
    </row>
    <row r="19">
      <c r="A19" s="227" t="inlineStr">
        <is>
          <t>来源：IFCMA(2024)，MGF实验室。</t>
        </is>
      </c>
      <c r="B19" s="215" t="n"/>
      <c r="C19" s="215" t="n"/>
      <c r="D19" s="215" t="n"/>
      <c r="E19" s="215" t="n"/>
      <c r="F19" s="215" t="n"/>
      <c r="G19" s="215" t="n"/>
      <c r="H19" s="215" t="n"/>
      <c r="I19" s="215" t="n"/>
      <c r="J19" s="215" t="n"/>
      <c r="K19" s="215" t="n"/>
      <c r="L19" s="215" t="n"/>
      <c r="M19" s="215" t="n"/>
      <c r="N19" s="215" t="n"/>
      <c r="O19" s="215" t="n"/>
      <c r="P19" s="215" t="n"/>
      <c r="Q19" s="215" t="n"/>
      <c r="R19" s="215" t="n"/>
      <c r="S19" s="215" t="n"/>
      <c r="T19" s="215" t="n"/>
    </row>
  </sheetData>
  <mergeCells count="10">
    <mergeCell ref="A12:A14"/>
    <mergeCell ref="B2:B5"/>
    <mergeCell ref="B12:B14"/>
    <mergeCell ref="A2:A5"/>
    <mergeCell ref="A9:A11"/>
    <mergeCell ref="A15:A17"/>
    <mergeCell ref="B15:B17"/>
    <mergeCell ref="B9:B11"/>
    <mergeCell ref="A6:A8"/>
    <mergeCell ref="B6:B8"/>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N47"/>
  <sheetViews>
    <sheetView workbookViewId="0">
      <selection activeCell="A1" sqref="A1"/>
    </sheetView>
  </sheetViews>
  <sheetFormatPr baseColWidth="8" defaultRowHeight="15"/>
  <cols>
    <col width="35.125" customWidth="1" min="1" max="1"/>
    <col width="35.5625" customWidth="1" min="2" max="2"/>
    <col width="27.375" customWidth="1" min="3" max="3"/>
    <col width="27.375" customWidth="1" min="4" max="4"/>
    <col width="32" customWidth="1" min="8" max="8"/>
    <col width="27.375" customWidth="1" min="9" max="9"/>
    <col width="27.375" customWidth="1" min="10" max="10"/>
    <col width="27.375" customWidth="1" min="11" max="11"/>
    <col width="27.375" customWidth="1" min="12" max="12"/>
    <col width="27.375" customWidth="1" min="13" max="13"/>
    <col width="27.375" customWidth="1" min="14" max="14"/>
  </cols>
  <sheetData>
    <row r="1" ht="22.5" customHeight="1">
      <c r="A1" s="84" t="inlineStr">
        <is>
          <t>概览统计</t>
        </is>
      </c>
      <c r="B1" s="85" t="n"/>
      <c r="C1" s="86" t="n"/>
      <c r="D1" s="86" t="n"/>
      <c r="E1" s="86" t="n"/>
      <c r="F1" s="86" t="n"/>
      <c r="G1" s="86" t="n"/>
      <c r="H1" s="86" t="n"/>
      <c r="I1" s="86" t="n"/>
      <c r="J1" s="86" t="n"/>
      <c r="K1" s="86" t="n"/>
      <c r="L1" s="86" t="n"/>
      <c r="M1" s="86" t="n"/>
      <c r="N1" s="86" t="n"/>
    </row>
    <row r="2">
      <c r="A2" s="85" t="n"/>
      <c r="B2" s="85" t="n"/>
      <c r="C2" s="86" t="n"/>
      <c r="D2" s="86" t="n"/>
      <c r="E2" s="86" t="n"/>
      <c r="F2" s="86" t="n"/>
      <c r="G2" s="86" t="n"/>
      <c r="H2" s="86" t="n"/>
      <c r="I2" s="86" t="n"/>
      <c r="J2" s="86" t="n"/>
      <c r="K2" s="86" t="n"/>
      <c r="L2" s="86" t="n"/>
      <c r="M2" s="86" t="n"/>
      <c r="N2" s="86" t="n"/>
    </row>
    <row r="3" ht="16.5" customHeight="1">
      <c r="A3" s="87" t="inlineStr">
        <is>
          <t>数据集范围</t>
        </is>
      </c>
      <c r="B3" s="85" t="n"/>
      <c r="C3" s="86" t="n"/>
      <c r="D3" s="86" t="n"/>
      <c r="E3" s="86" t="n"/>
      <c r="F3" s="86" t="n"/>
      <c r="G3" s="86" t="n"/>
      <c r="H3" s="86" t="n"/>
      <c r="I3" s="86" t="n"/>
      <c r="J3" s="86" t="n"/>
      <c r="K3" s="86" t="n"/>
      <c r="L3" s="86" t="n"/>
      <c r="M3" s="86" t="n"/>
      <c r="N3" s="86" t="n"/>
    </row>
    <row r="4" ht="15" customHeight="1">
      <c r="A4" s="88" t="inlineStr">
        <is>
          <t>路径数量：</t>
        </is>
      </c>
      <c r="B4" s="89">
        <f>COUNTA('路径汇总'!C:C)-1</f>
        <v/>
      </c>
      <c r="C4" s="86" t="n"/>
      <c r="D4" s="86" t="n"/>
      <c r="E4" s="86" t="n"/>
      <c r="F4" s="86" t="n"/>
      <c r="G4" s="86" t="n"/>
      <c r="H4" s="86" t="n"/>
      <c r="I4" s="86" t="n"/>
      <c r="J4" s="86" t="n"/>
      <c r="K4" s="86" t="n"/>
      <c r="L4" s="86" t="n"/>
      <c r="M4" s="86" t="n"/>
      <c r="N4" s="86" t="n"/>
    </row>
    <row r="5" ht="15" customHeight="1">
      <c r="A5" s="88" t="inlineStr">
        <is>
          <t>工具数量：</t>
        </is>
      </c>
      <c r="B5" s="89">
        <f>COUNTA('工具总览'!A:A)-2</f>
        <v/>
      </c>
      <c r="C5" s="86" t="n"/>
      <c r="D5" s="86" t="n"/>
      <c r="E5" s="86" t="n"/>
      <c r="F5" s="86" t="n"/>
      <c r="G5" s="86" t="n"/>
      <c r="H5" s="86" t="n"/>
      <c r="I5" s="86" t="n"/>
      <c r="J5" s="86" t="n"/>
      <c r="K5" s="86" t="n"/>
      <c r="L5" s="86" t="n"/>
      <c r="M5" s="86" t="n"/>
      <c r="N5" s="86" t="n"/>
    </row>
    <row r="6" ht="15" customHeight="1">
      <c r="A6" s="88" t="inlineStr">
        <is>
          <t>覆盖部门：</t>
        </is>
      </c>
      <c r="B6" s="89" t="inlineStr">
        <is>
          <t>能源；交通；建筑；工业；农业、林业和其他土地利用；废弃物</t>
        </is>
      </c>
      <c r="C6" s="86" t="n"/>
      <c r="D6" s="86" t="n"/>
      <c r="E6" s="86" t="n"/>
      <c r="F6" s="86" t="n"/>
      <c r="G6" s="86" t="n"/>
      <c r="H6" s="86" t="n"/>
      <c r="I6" s="86" t="n"/>
      <c r="J6" s="86" t="n"/>
      <c r="K6" s="86" t="n"/>
      <c r="L6" s="86" t="n"/>
      <c r="M6" s="86" t="n"/>
      <c r="N6" s="86" t="n"/>
    </row>
    <row r="7" ht="15" customHeight="1">
      <c r="A7" s="86" t="n"/>
      <c r="B7" s="86" t="n"/>
      <c r="C7" s="86" t="n"/>
      <c r="D7" s="86" t="n"/>
      <c r="E7" s="86" t="n"/>
      <c r="F7" s="86" t="n"/>
      <c r="G7" s="86" t="n"/>
      <c r="H7" s="86" t="n"/>
      <c r="I7" s="86" t="n"/>
      <c r="J7" s="86" t="n"/>
      <c r="K7" s="86" t="n"/>
      <c r="L7" s="86" t="n"/>
      <c r="M7" s="86" t="n"/>
      <c r="N7" s="86" t="n"/>
    </row>
    <row r="8">
      <c r="A8" s="86" t="n"/>
      <c r="B8" s="86" t="n"/>
      <c r="C8" s="86" t="n"/>
      <c r="D8" s="86" t="n"/>
      <c r="E8" s="86" t="n"/>
      <c r="F8" s="86" t="n"/>
      <c r="G8" s="86" t="n"/>
      <c r="H8" s="86" t="n"/>
      <c r="I8" s="86" t="n"/>
      <c r="J8" s="86" t="n"/>
      <c r="K8" s="86" t="n"/>
      <c r="L8" s="86" t="n"/>
      <c r="M8" s="86" t="n"/>
      <c r="N8" s="86" t="n"/>
    </row>
    <row r="9" ht="16.9" customHeight="1">
      <c r="A9" s="100" t="inlineStr">
        <is>
          <t>类别</t>
        </is>
      </c>
      <c r="B9" s="100" t="inlineStr">
        <is>
          <t>组别</t>
        </is>
      </c>
      <c r="C9" s="100" t="inlineStr">
        <is>
          <t>路径数量</t>
        </is>
      </c>
      <c r="D9" s="100" t="inlineStr">
        <is>
          <t>工具数量</t>
        </is>
      </c>
      <c r="E9" s="86" t="n"/>
      <c r="F9" s="86" t="n"/>
      <c r="G9" s="86" t="n"/>
      <c r="H9" s="100" t="inlineStr">
        <is>
          <t>类别</t>
        </is>
      </c>
      <c r="I9" s="100" t="inlineStr">
        <is>
          <t>路径数量</t>
        </is>
      </c>
      <c r="J9" s="100" t="inlineStr">
        <is>
          <t>工具数量</t>
        </is>
      </c>
      <c r="K9" s="86" t="n"/>
      <c r="L9" s="86" t="n"/>
      <c r="M9" s="86" t="n"/>
      <c r="N9" s="86" t="n"/>
    </row>
    <row r="10" ht="16.5" customHeight="1">
      <c r="A10" s="91" t="inlineStr">
        <is>
          <t>经济工具</t>
        </is>
      </c>
      <c r="B10" s="92" t="inlineStr">
        <is>
          <t>交易机制</t>
        </is>
      </c>
      <c r="C10" s="92">
        <f>COUNTIF('路径汇总'!B:B, "交易机制")</f>
        <v/>
      </c>
      <c r="D10" s="92">
        <f>COUNTIF('工具总览'!J:J, "交易机制")</f>
        <v/>
      </c>
      <c r="E10" s="86" t="n"/>
      <c r="F10" s="86" t="n"/>
      <c r="G10" s="86" t="n"/>
      <c r="H10" s="92" t="inlineStr">
        <is>
          <t>经济工具</t>
        </is>
      </c>
      <c r="I10" s="86">
        <f>COUNTIF('路径汇总'!A:A, "经济工具")</f>
        <v/>
      </c>
      <c r="J10" s="86">
        <f>COUNTIF('工具总览'!I:I, "经济工具")</f>
        <v/>
      </c>
      <c r="K10" s="86" t="n"/>
      <c r="L10" s="86" t="n"/>
      <c r="M10" s="86" t="n"/>
      <c r="N10" s="86" t="n"/>
    </row>
    <row r="11">
      <c r="B11" s="92" t="inlineStr">
        <is>
          <t>补贴</t>
        </is>
      </c>
      <c r="C11" s="92">
        <f>COUNTIF('路径汇总'!B:B, "补贴")</f>
        <v/>
      </c>
      <c r="D11" s="92">
        <f>COUNTIF('工具总览'!J:J, "补贴")</f>
        <v/>
      </c>
      <c r="E11" s="86" t="n"/>
      <c r="F11" s="86" t="n"/>
      <c r="G11" s="86" t="n"/>
      <c r="H11" s="92" t="inlineStr">
        <is>
          <t>规制工具</t>
        </is>
      </c>
      <c r="I11" s="86">
        <f>COUNTIF('路径汇总'!A:A, "规制工具")</f>
        <v/>
      </c>
      <c r="J11" s="86">
        <f>COUNTIF('工具总览'!I:I, "规制工具")</f>
        <v/>
      </c>
      <c r="K11" s="86" t="n"/>
      <c r="L11" s="86" t="n"/>
      <c r="M11" s="86" t="n"/>
      <c r="N11" s="86" t="n"/>
    </row>
    <row r="12">
      <c r="B12" s="92" t="inlineStr">
        <is>
          <t>税收</t>
        </is>
      </c>
      <c r="C12" s="92">
        <f>COUNTIF('路径汇总'!B:B, "税收")</f>
        <v/>
      </c>
      <c r="D12" s="92">
        <f>COUNTIF('工具总览'!J:J, "税收")</f>
        <v/>
      </c>
      <c r="E12" s="86" t="n"/>
      <c r="F12" s="86" t="n"/>
      <c r="G12" s="86" t="n"/>
      <c r="H12" s="92" t="inlineStr">
        <is>
          <t>政府投资与消费</t>
        </is>
      </c>
      <c r="I12" s="86">
        <f>COUNTIF('路径汇总'!A:A, "政府投资与消费")</f>
        <v/>
      </c>
      <c r="J12" s="86">
        <f>COUNTIF('工具总览'!I:I, "政府投资与消费")</f>
        <v/>
      </c>
      <c r="K12" s="86" t="n"/>
      <c r="L12" s="86" t="n"/>
      <c r="M12" s="86" t="n"/>
      <c r="N12" s="86" t="n"/>
    </row>
    <row r="13">
      <c r="B13" s="92" t="inlineStr">
        <is>
          <t>行政定价</t>
        </is>
      </c>
      <c r="C13" s="92">
        <f>COUNTIF('路径汇总'!B:B, "行政定价")</f>
        <v/>
      </c>
      <c r="D13" s="92">
        <f>COUNTIF('工具总览'!J:J, "行政定价")</f>
        <v/>
      </c>
      <c r="E13" s="86" t="n"/>
      <c r="F13" s="86" t="n"/>
      <c r="G13" s="86" t="n"/>
      <c r="H13" s="92" t="inlineStr">
        <is>
          <t>信息工具</t>
        </is>
      </c>
      <c r="I13" s="86">
        <f>COUNTIF('路径汇总'!A:A, "信息工具")</f>
        <v/>
      </c>
      <c r="J13" s="86">
        <f>COUNTIF('工具总览'!I:I, "信息工具")</f>
        <v/>
      </c>
      <c r="K13" s="86" t="n"/>
      <c r="L13" s="86" t="n"/>
      <c r="M13" s="86" t="n"/>
      <c r="N13" s="86" t="n"/>
    </row>
    <row r="14">
      <c r="A14" s="93" t="inlineStr">
        <is>
          <t>规制工具</t>
        </is>
      </c>
      <c r="B14" s="92" t="inlineStr">
        <is>
          <t>技术标准</t>
        </is>
      </c>
      <c r="C14" s="92">
        <f>COUNTIF('路径汇总'!B:B, "技术标准")</f>
        <v/>
      </c>
      <c r="D14" s="92">
        <f>COUNTIF('工具总览'!J:J, "技术标准")</f>
        <v/>
      </c>
      <c r="E14" s="86" t="n"/>
      <c r="F14" s="86" t="n"/>
      <c r="G14" s="86" t="n"/>
      <c r="H14" s="92" t="inlineStr">
        <is>
          <t>自愿措施</t>
        </is>
      </c>
      <c r="I14" s="86">
        <f>COUNTIF('路径汇总'!A:A, "自愿措施")</f>
        <v/>
      </c>
      <c r="J14" s="86">
        <f>COUNTIF('工具总览'!I:I, "自愿措施")</f>
        <v/>
      </c>
      <c r="K14" s="86" t="n"/>
      <c r="L14" s="86" t="n"/>
      <c r="M14" s="86" t="n"/>
      <c r="N14" s="86" t="n"/>
    </row>
    <row r="15">
      <c r="B15" s="92" t="inlineStr">
        <is>
          <t>绩效标准</t>
        </is>
      </c>
      <c r="C15" s="92">
        <f>COUNTIF('路径汇总'!B:B, "绩效标准")</f>
        <v/>
      </c>
      <c r="D15" s="92">
        <f>COUNTIF('工具总览'!J:J, "绩效标准")</f>
        <v/>
      </c>
      <c r="E15" s="86" t="n"/>
      <c r="F15" s="86" t="n"/>
      <c r="G15" s="86" t="n"/>
      <c r="H15" s="86" t="n"/>
      <c r="I15" s="86" t="n"/>
      <c r="J15" s="86" t="n"/>
      <c r="K15" s="86" t="n"/>
      <c r="L15" s="86" t="n"/>
      <c r="M15" s="86" t="n"/>
      <c r="N15" s="86" t="n"/>
    </row>
    <row r="16">
      <c r="B16" s="92" t="inlineStr">
        <is>
          <t>框架性规制</t>
        </is>
      </c>
      <c r="C16" s="92">
        <f>COUNTIF('路径汇总'!B:B, "框架性规制")</f>
        <v/>
      </c>
      <c r="D16" s="92">
        <f>COUNTIF('工具总览'!J:J, "框架性规制")</f>
        <v/>
      </c>
      <c r="E16" s="86" t="n"/>
      <c r="F16" s="86" t="n"/>
      <c r="G16" s="86" t="n"/>
      <c r="H16" s="86" t="n"/>
      <c r="I16" s="86" t="n"/>
      <c r="J16" s="86" t="n"/>
      <c r="K16" s="86" t="n"/>
      <c r="L16" s="86" t="n"/>
      <c r="M16" s="86" t="n"/>
      <c r="N16" s="86" t="n"/>
    </row>
    <row r="17" ht="16.9" customHeight="1">
      <c r="A17" s="93" t="inlineStr">
        <is>
          <t>政府投资与消费</t>
        </is>
      </c>
      <c r="B17" s="92" t="inlineStr">
        <is>
          <t>公共采购</t>
        </is>
      </c>
      <c r="C17" s="92">
        <f>COUNTIF('路径汇总'!B:B, "公共采购")</f>
        <v/>
      </c>
      <c r="D17" s="92">
        <f>COUNTIF('工具总览'!J:J, "公共采购")</f>
        <v/>
      </c>
      <c r="E17" s="86" t="n"/>
      <c r="F17" s="86" t="n"/>
      <c r="G17" s="86" t="n"/>
      <c r="H17" s="101" t="inlineStr">
        <is>
          <t>排放部门</t>
        </is>
      </c>
      <c r="I17" s="100" t="inlineStr">
        <is>
          <t>路径数量</t>
        </is>
      </c>
      <c r="J17" s="101" t="inlineStr">
        <is>
          <t>工具数量</t>
        </is>
      </c>
      <c r="K17" s="86" t="n"/>
      <c r="L17" s="86" t="n"/>
      <c r="M17" s="86" t="n"/>
      <c r="N17" s="86" t="n"/>
    </row>
    <row r="18" ht="16.5" customHeight="1">
      <c r="B18" s="92" t="inlineStr">
        <is>
          <t>公共投资</t>
        </is>
      </c>
      <c r="C18" s="92">
        <f>COUNTIF('路径汇总'!B:B, "公共投资")</f>
        <v/>
      </c>
      <c r="D18" s="92">
        <f>COUNTIF('工具总览'!J:J, "公共投资")</f>
        <v/>
      </c>
      <c r="E18" s="86" t="n"/>
      <c r="F18" s="86" t="n"/>
      <c r="G18" s="86" t="n"/>
      <c r="H18" s="92" t="inlineStr">
        <is>
          <t>能源</t>
        </is>
      </c>
      <c r="I18" s="86">
        <f>SUMPRODUCT((ISNUMBER(SEARCH("能源",'路径汇总'!F:F)))*1)</f>
        <v/>
      </c>
      <c r="J18" s="86">
        <f>COUNTIF('工具总览'!K:K, "*能源*")</f>
        <v/>
      </c>
      <c r="K18" s="86" t="n"/>
      <c r="L18" s="86" t="n"/>
      <c r="M18" s="86" t="n"/>
      <c r="N18" s="86" t="n"/>
    </row>
    <row r="19">
      <c r="B19" s="92" t="inlineStr">
        <is>
          <t>公共评估规则</t>
        </is>
      </c>
      <c r="C19" s="92">
        <f>COUNTIF('路径汇总'!B:B, "公共评估规则")</f>
        <v/>
      </c>
      <c r="D19" s="92">
        <f>COUNTIF('工具总览'!J:J, "公共评估规则")</f>
        <v/>
      </c>
      <c r="E19" s="86" t="n"/>
      <c r="F19" s="86" t="n"/>
      <c r="G19" s="86" t="n"/>
      <c r="H19" s="92" t="inlineStr">
        <is>
          <t>工业</t>
        </is>
      </c>
      <c r="I19" s="86">
        <f>SUMPRODUCT((ISNUMBER(SEARCH("工业",'路径汇总'!F:F)))*1)</f>
        <v/>
      </c>
      <c r="J19" s="86">
        <f>COUNTIF('工具总览'!K:K, "*工业*")</f>
        <v/>
      </c>
      <c r="K19" s="86" t="n"/>
      <c r="L19" s="86" t="n"/>
      <c r="M19" s="86" t="n"/>
      <c r="N19" s="86" t="n"/>
    </row>
    <row r="20">
      <c r="A20" s="93" t="inlineStr">
        <is>
          <t>信息工具</t>
        </is>
      </c>
      <c r="B20" s="92" t="inlineStr">
        <is>
          <t>标签</t>
        </is>
      </c>
      <c r="C20" s="92">
        <f>COUNTIF('路径汇总'!B:B, "比较性能效标签")</f>
        <v/>
      </c>
      <c r="D20" s="92">
        <f>COUNTIF('工具总览'!J:J, "比较性能效标签")</f>
        <v/>
      </c>
      <c r="E20" s="86" t="n"/>
      <c r="F20" s="86" t="n"/>
      <c r="G20" s="86" t="n"/>
      <c r="H20" s="92" t="inlineStr">
        <is>
          <t>建筑</t>
        </is>
      </c>
      <c r="I20" s="86">
        <f>SUMPRODUCT((ISNUMBER(SEARCH("建筑",'路径汇总'!F:F)))*1)</f>
        <v/>
      </c>
      <c r="J20" s="86">
        <f>COUNTIF('工具总览'!K:K, "*建筑*")</f>
        <v/>
      </c>
      <c r="K20" s="86" t="n"/>
      <c r="L20" s="86" t="n"/>
      <c r="M20" s="86" t="n"/>
      <c r="N20" s="86" t="n"/>
    </row>
    <row r="21">
      <c r="B21" s="92" t="inlineStr">
        <is>
          <t>报告要求</t>
        </is>
      </c>
      <c r="C21" s="92">
        <f>COUNTIF('路径汇总'!B:B, "报告与披露要求")</f>
        <v/>
      </c>
      <c r="D21" s="92">
        <f>COUNTIF('工具总览'!J:J, "报告与披露要求")</f>
        <v/>
      </c>
      <c r="E21" s="86" t="n"/>
      <c r="F21" s="86" t="n"/>
      <c r="G21" s="86" t="n"/>
      <c r="H21" s="92" t="inlineStr">
        <is>
          <t>交通</t>
        </is>
      </c>
      <c r="I21" s="86">
        <f>SUMPRODUCT((ISNUMBER(SEARCH("交通",'路径汇总'!F:F)))*1)</f>
        <v/>
      </c>
      <c r="J21" s="86">
        <f>COUNTIF('工具总览'!K:K, "*交通*")</f>
        <v/>
      </c>
      <c r="K21" s="86" t="n"/>
      <c r="L21" s="86" t="n"/>
      <c r="M21" s="86" t="n"/>
      <c r="N21" s="86" t="n"/>
    </row>
    <row r="22">
      <c r="B22" s="92" t="inlineStr">
        <is>
          <t>能力建设与公众意识</t>
        </is>
      </c>
      <c r="C22" s="92">
        <f>COUNTIF('路径汇总'!B:B, "能力建设与公众意识")</f>
        <v/>
      </c>
      <c r="D22" s="92">
        <f>COUNTIF('工具总览'!J:J, "能力建设与公众意识")</f>
        <v/>
      </c>
      <c r="E22" s="86" t="n"/>
      <c r="F22" s="86" t="n"/>
      <c r="G22" s="86" t="n"/>
      <c r="H22" s="92" t="inlineStr">
        <is>
          <t>农业、林业和其他土地利用</t>
        </is>
      </c>
      <c r="I22" s="86">
        <f>SUMPRODUCT((ISNUMBER(SEARCH("农业、林业和其他土地利用",'路径汇总'!F:F)))*1)</f>
        <v/>
      </c>
      <c r="J22" s="86">
        <f>COUNTIF('工具总览'!K:K, "*农业、林业和其他土地利用*")</f>
        <v/>
      </c>
      <c r="K22" s="86" t="n"/>
      <c r="L22" s="86" t="n"/>
      <c r="M22" s="86" t="n"/>
      <c r="N22" s="86" t="n"/>
    </row>
    <row r="23">
      <c r="A23" s="93" t="inlineStr">
        <is>
          <t>自愿措施</t>
        </is>
      </c>
      <c r="B23" s="92" t="inlineStr">
        <is>
          <t>自愿信息工具</t>
        </is>
      </c>
      <c r="C23" s="92">
        <f>COUNTIF('路径汇总'!B:B, "自愿性信息工具")</f>
        <v/>
      </c>
      <c r="D23" s="92">
        <f>COUNTIF('工具总览'!J:J, "自愿性信息工具")</f>
        <v/>
      </c>
      <c r="E23" s="86" t="n"/>
      <c r="F23" s="86" t="n"/>
      <c r="G23" s="86" t="n"/>
      <c r="H23" s="92" t="inlineStr">
        <is>
          <t>废弃物</t>
        </is>
      </c>
      <c r="I23" s="86">
        <f>SUMPRODUCT((ISNUMBER(SEARCH("废弃物",'路径汇总'!F:F)))*1)</f>
        <v/>
      </c>
      <c r="J23" s="86">
        <f>COUNTIF('工具总览'!K:K, "*废弃物*")</f>
        <v/>
      </c>
      <c r="K23" s="86" t="n"/>
      <c r="L23" s="86" t="n"/>
      <c r="M23" s="86" t="n"/>
      <c r="N23" s="86" t="n"/>
    </row>
    <row r="24">
      <c r="B24" s="92" t="inlineStr">
        <is>
          <t>自愿性目标</t>
        </is>
      </c>
      <c r="C24" s="92">
        <f>COUNTIF('路径汇总'!B:B, "自愿性目标")</f>
        <v/>
      </c>
      <c r="D24" s="92">
        <f>COUNTIF('工具总览'!J:J, "自愿性目标")</f>
        <v/>
      </c>
      <c r="E24" s="86" t="n"/>
      <c r="F24" s="86" t="n"/>
      <c r="G24" s="86" t="n"/>
      <c r="H24" s="92" t="inlineStr">
        <is>
          <t>跨部门</t>
        </is>
      </c>
      <c r="I24" s="86">
        <f>SUMPRODUCT((ISNUMBER(SEARCH("跨部门",'路径汇总'!F:F)))*1)</f>
        <v/>
      </c>
      <c r="J24" s="86">
        <f>COUNTIF('工具总览'!K:K, "*跨部门*")</f>
        <v/>
      </c>
      <c r="K24" s="86" t="n"/>
      <c r="L24" s="86" t="n"/>
      <c r="M24" s="86" t="n"/>
      <c r="N24" s="86" t="n"/>
    </row>
    <row r="25">
      <c r="B25" s="92" t="inlineStr">
        <is>
          <t>自愿交易机制</t>
        </is>
      </c>
      <c r="C25" s="92">
        <f>COUNTIF('路径汇总'!B:B, "自愿交易体系")</f>
        <v/>
      </c>
      <c r="D25" s="92">
        <f>COUNTIF('工具总览'!J:J, "自愿交易体系")</f>
        <v/>
      </c>
      <c r="E25" s="86" t="n"/>
      <c r="F25" s="86" t="n"/>
      <c r="G25" s="86" t="n"/>
      <c r="H25" s="92" t="n"/>
      <c r="I25" s="86" t="n"/>
      <c r="J25" s="86" t="n"/>
      <c r="K25" s="86" t="n"/>
      <c r="L25" s="86" t="n"/>
      <c r="M25" s="86" t="n"/>
      <c r="N25" s="86" t="n"/>
    </row>
    <row r="26">
      <c r="A26" s="95" t="n"/>
      <c r="B26" s="86" t="n"/>
      <c r="C26" s="86" t="n"/>
      <c r="D26" s="86" t="n"/>
      <c r="E26" s="86" t="n"/>
      <c r="F26" s="86" t="n"/>
      <c r="G26" s="86" t="n"/>
      <c r="H26" s="86" t="n"/>
      <c r="I26" s="86" t="n"/>
      <c r="J26" s="86" t="n"/>
      <c r="K26" s="86" t="n"/>
      <c r="L26" s="86" t="n"/>
      <c r="M26" s="86" t="n"/>
      <c r="N26" s="86" t="n"/>
    </row>
    <row r="27">
      <c r="A27" s="96" t="inlineStr">
        <is>
          <t>注："类别"和"组别"的数字之和等于路径/工具的总数，因为每个路径/工具仅属于一个类别/组别。其他表中的数字之和大于路径/工具总数，因为部分路径/工具属于多个分类。</t>
        </is>
      </c>
      <c r="B27" s="86" t="n"/>
      <c r="C27" s="86" t="n"/>
      <c r="D27" s="86" t="n"/>
      <c r="E27" s="86" t="n"/>
      <c r="F27" s="86" t="n"/>
      <c r="G27" s="86" t="n"/>
      <c r="H27" s="86" t="n"/>
      <c r="I27" s="86" t="n"/>
      <c r="J27" s="86" t="n"/>
      <c r="K27" s="86" t="n"/>
      <c r="L27" s="86" t="n"/>
      <c r="M27" s="86" t="n"/>
      <c r="N27" s="86" t="n"/>
    </row>
    <row r="28" ht="16.9" customHeight="1">
      <c r="A28" s="86" t="n"/>
      <c r="B28" s="86" t="n"/>
      <c r="C28" s="86" t="n"/>
      <c r="D28" s="86" t="n"/>
      <c r="E28" s="86" t="n"/>
      <c r="F28" s="86" t="n"/>
      <c r="G28" s="86" t="n"/>
      <c r="H28" s="100" t="inlineStr">
        <is>
          <t>作用渠道</t>
        </is>
      </c>
      <c r="I28" s="100" t="inlineStr">
        <is>
          <t>路径数量</t>
        </is>
      </c>
      <c r="J28" s="100" t="inlineStr">
        <is>
          <t>工具数量</t>
        </is>
      </c>
      <c r="K28" s="86" t="n"/>
      <c r="L28" s="86" t="n"/>
      <c r="M28" s="86" t="n"/>
      <c r="N28" s="86" t="n"/>
    </row>
    <row r="29" ht="16.5" customHeight="1">
      <c r="A29" s="86" t="n"/>
      <c r="B29" s="86" t="n"/>
      <c r="C29" s="86" t="n"/>
      <c r="D29" s="86" t="n"/>
      <c r="E29" s="86" t="n"/>
      <c r="F29" s="86" t="n"/>
      <c r="G29" s="86" t="n"/>
      <c r="H29" s="92" t="inlineStr">
        <is>
          <t>供给侧</t>
        </is>
      </c>
      <c r="I29" s="86">
        <f>SUMPRODUCT((ISNUMBER(SEARCH("供给侧",'路径汇总'!H:H)))*1)</f>
        <v/>
      </c>
      <c r="J29" s="86">
        <f>COUNTIF('工具总览'!M:M, "*供给侧*")</f>
        <v/>
      </c>
      <c r="K29" s="86" t="n"/>
      <c r="L29" s="86" t="n"/>
      <c r="M29" s="86" t="n"/>
      <c r="N29" s="86" t="n"/>
    </row>
    <row r="30">
      <c r="A30" s="86" t="n"/>
      <c r="B30" s="86" t="n"/>
      <c r="C30" s="86" t="n"/>
      <c r="D30" s="86" t="n"/>
      <c r="E30" s="86" t="n"/>
      <c r="F30" s="86" t="n"/>
      <c r="G30" s="86" t="n"/>
      <c r="H30" s="92" t="inlineStr">
        <is>
          <t>需求侧</t>
        </is>
      </c>
      <c r="I30" s="86">
        <f>SUMPRODUCT((ISNUMBER(SEARCH("需求侧",'路径汇总'!H:H)))*1)</f>
        <v/>
      </c>
      <c r="J30" s="86">
        <f>COUNTIF('工具总览'!M:M, "*需求侧*")</f>
        <v/>
      </c>
      <c r="K30" s="86" t="n"/>
      <c r="L30" s="86" t="n"/>
      <c r="M30" s="86" t="n"/>
      <c r="N30" s="86" t="n"/>
    </row>
    <row r="31">
      <c r="A31" s="86" t="n"/>
      <c r="B31" s="86" t="n"/>
      <c r="C31" s="86" t="n"/>
      <c r="D31" s="86" t="n"/>
      <c r="E31" s="86" t="n"/>
      <c r="F31" s="86" t="n"/>
      <c r="G31" s="86" t="n"/>
      <c r="H31" s="92" t="inlineStr">
        <is>
          <t>环境</t>
        </is>
      </c>
      <c r="I31" s="86">
        <f>SUMPRODUCT((ISNUMBER(SEARCH("环境",'路径汇总'!H:H)))*1)</f>
        <v/>
      </c>
      <c r="J31" s="86">
        <f>COUNTIF('工具总览'!M:M, "*环境*")</f>
        <v/>
      </c>
      <c r="K31" s="86" t="n"/>
      <c r="L31" s="86" t="n"/>
      <c r="M31" s="86" t="n"/>
      <c r="N31" s="86" t="n"/>
    </row>
    <row r="32">
      <c r="A32" s="86" t="n"/>
      <c r="B32" s="86" t="n"/>
      <c r="C32" s="86" t="n"/>
      <c r="D32" s="86" t="n"/>
      <c r="E32" s="86" t="n"/>
      <c r="F32" s="86" t="n"/>
      <c r="G32" s="86" t="n"/>
      <c r="H32" s="86" t="n"/>
      <c r="I32" s="86" t="n"/>
      <c r="J32" s="86" t="n"/>
      <c r="K32" s="86" t="n"/>
      <c r="L32" s="86" t="n"/>
      <c r="M32" s="86" t="n"/>
      <c r="N32" s="86" t="n"/>
    </row>
    <row r="33">
      <c r="A33" s="86" t="n"/>
      <c r="B33" s="86" t="n"/>
      <c r="C33" s="86" t="n"/>
      <c r="D33" s="86" t="n"/>
      <c r="E33" s="86" t="n"/>
      <c r="F33" s="86" t="n"/>
      <c r="G33" s="86" t="n"/>
      <c r="H33" s="86" t="n"/>
      <c r="I33" s="86" t="n"/>
      <c r="J33" s="86" t="n"/>
      <c r="K33" s="86" t="n"/>
      <c r="L33" s="86" t="n"/>
      <c r="M33" s="86" t="n"/>
      <c r="N33" s="86" t="n"/>
    </row>
    <row r="34" ht="16.9" customHeight="1">
      <c r="A34" s="86" t="n"/>
      <c r="B34" s="86" t="n"/>
      <c r="C34" s="86" t="n"/>
      <c r="D34" s="86" t="n"/>
      <c r="E34" s="86" t="n"/>
      <c r="F34" s="86" t="n"/>
      <c r="G34" s="86" t="n"/>
      <c r="H34" s="100" t="inlineStr">
        <is>
          <t>减缓相关性</t>
        </is>
      </c>
      <c r="I34" s="100" t="inlineStr">
        <is>
          <t>路径数量</t>
        </is>
      </c>
      <c r="J34" s="100" t="inlineStr">
        <is>
          <t>工具数量</t>
        </is>
      </c>
      <c r="K34" s="86" t="n"/>
      <c r="L34" s="86" t="n"/>
      <c r="M34" s="86" t="n"/>
      <c r="N34" s="86" t="n"/>
    </row>
    <row r="35" ht="16.5" customHeight="1">
      <c r="A35" s="86" t="n"/>
      <c r="B35" s="86" t="n"/>
      <c r="C35" s="86" t="n"/>
      <c r="D35" s="86" t="n"/>
      <c r="E35" s="86" t="n"/>
      <c r="F35" s="86" t="n"/>
      <c r="G35" s="86" t="n"/>
      <c r="H35" s="92" t="inlineStr">
        <is>
          <t>直接</t>
        </is>
      </c>
      <c r="I35" s="86">
        <f>SUMPRODUCT((ISNUMBER(SEARCH("直接",'路径汇总'!G:G)))*1)</f>
        <v/>
      </c>
      <c r="J35" s="86">
        <f>COUNTIF('工具总览'!H:H, "直接")</f>
        <v/>
      </c>
      <c r="K35" s="86" t="n"/>
      <c r="L35" s="86" t="n"/>
      <c r="M35" s="86" t="n"/>
      <c r="N35" s="86" t="n"/>
    </row>
    <row r="36">
      <c r="A36" s="86" t="n"/>
      <c r="B36" s="86" t="n"/>
      <c r="C36" s="86" t="n"/>
      <c r="D36" s="86" t="n"/>
      <c r="E36" s="86" t="n"/>
      <c r="F36" s="86" t="n"/>
      <c r="G36" s="86" t="n"/>
      <c r="H36" s="92" t="inlineStr">
        <is>
          <t>间接</t>
        </is>
      </c>
      <c r="I36" s="86">
        <f>SUMPRODUCT((ISNUMBER(SEARCH("间接",'路径汇总'!G:G)))*1)</f>
        <v/>
      </c>
      <c r="J36" s="86">
        <f>COUNTIF('工具总览'!H:H, "间接")</f>
        <v/>
      </c>
      <c r="K36" s="86" t="n"/>
      <c r="L36" s="86" t="n"/>
      <c r="M36" s="86" t="n"/>
      <c r="N36" s="86" t="n"/>
    </row>
    <row r="37">
      <c r="A37" s="86" t="n"/>
      <c r="B37" s="86" t="n"/>
      <c r="C37" s="86" t="n"/>
      <c r="D37" s="86" t="n"/>
      <c r="E37" s="86" t="n"/>
      <c r="F37" s="86" t="n"/>
      <c r="G37" s="86" t="n"/>
      <c r="H37" s="86" t="n"/>
      <c r="I37" s="86" t="n"/>
      <c r="J37" s="86" t="n"/>
      <c r="K37" s="86" t="n"/>
      <c r="L37" s="86" t="n"/>
      <c r="M37" s="86" t="n"/>
      <c r="N37" s="86" t="n"/>
    </row>
    <row r="38">
      <c r="A38" s="86" t="n"/>
      <c r="B38" s="86" t="n"/>
      <c r="C38" s="86" t="n"/>
      <c r="D38" s="86" t="n"/>
      <c r="E38" s="86" t="n"/>
      <c r="F38" s="86" t="n"/>
      <c r="G38" s="86" t="n"/>
      <c r="H38" s="86" t="n"/>
      <c r="I38" s="86" t="n"/>
      <c r="J38" s="86" t="n"/>
      <c r="K38" s="86" t="n"/>
      <c r="L38" s="86" t="n"/>
      <c r="M38" s="86" t="n"/>
      <c r="N38" s="86" t="n"/>
    </row>
    <row r="39" ht="16.9" customHeight="1">
      <c r="A39" s="86" t="n"/>
      <c r="B39" s="86" t="n"/>
      <c r="C39" s="86" t="n"/>
      <c r="D39" s="86" t="n"/>
      <c r="E39" s="86" t="n"/>
      <c r="F39" s="86" t="n"/>
      <c r="G39" s="86" t="n"/>
      <c r="H39" s="86" t="n"/>
      <c r="I39" s="100" t="inlineStr">
        <is>
          <t>经济工具</t>
        </is>
      </c>
      <c r="J39" s="100" t="inlineStr">
        <is>
          <t>规制工具</t>
        </is>
      </c>
      <c r="K39" s="100" t="inlineStr">
        <is>
          <t>政府投资与消费</t>
        </is>
      </c>
      <c r="L39" s="100" t="inlineStr">
        <is>
          <t>信息工具</t>
        </is>
      </c>
      <c r="M39" s="100" t="inlineStr">
        <is>
          <t>自愿措施</t>
        </is>
      </c>
      <c r="N39" s="100" t="inlineStr">
        <is>
          <t>路径数量总计</t>
        </is>
      </c>
    </row>
    <row r="40" ht="16.5" customHeight="1">
      <c r="A40" s="86" t="n"/>
      <c r="B40" s="86" t="n"/>
      <c r="C40" s="86" t="n"/>
      <c r="D40" s="86" t="n"/>
      <c r="E40" s="86" t="n"/>
      <c r="F40" s="86" t="n"/>
      <c r="G40" s="86" t="n"/>
      <c r="H40" s="100" t="inlineStr">
        <is>
          <t>能源</t>
        </is>
      </c>
      <c r="I40" s="86">
        <f>COUNTIFS('路径汇总'!F:F, "*能源*", '路径汇总'!A:A, "经济工具")</f>
        <v/>
      </c>
      <c r="J40" s="86">
        <f>COUNTIFS('路径汇总'!F:F, "*能源*", '路径汇总'!A:A, "规制工具")</f>
        <v/>
      </c>
      <c r="K40" s="86">
        <f>COUNTIFS('路径汇总'!F:F, "*能源*", '路径汇总'!A:A, "政府投资与消费")</f>
        <v/>
      </c>
      <c r="L40" s="86">
        <f>COUNTIFS('路径汇总'!F:F, "*能源*", '路径汇总'!A:A, "信息工具")</f>
        <v/>
      </c>
      <c r="M40" s="86">
        <f>COUNTIFS('路径汇总'!F:F, "*能源*", '路径汇总'!A:A, "自愿措施")</f>
        <v/>
      </c>
      <c r="N40" s="86">
        <f>SUM(I40:M40)</f>
        <v/>
      </c>
    </row>
    <row r="41" ht="16.5" customHeight="1">
      <c r="A41" s="86" t="n"/>
      <c r="B41" s="86" t="n"/>
      <c r="C41" s="86" t="n"/>
      <c r="D41" s="86" t="n"/>
      <c r="E41" s="86" t="n"/>
      <c r="F41" s="86" t="n"/>
      <c r="G41" s="86" t="n"/>
      <c r="H41" s="100" t="inlineStr">
        <is>
          <t>工业</t>
        </is>
      </c>
      <c r="I41" s="86">
        <f>COUNTIFS('路径汇总'!F:F, "*工业*", '路径汇总'!A:A, "经济工具")</f>
        <v/>
      </c>
      <c r="J41" s="86">
        <f>COUNTIFS('路径汇总'!F:F, "*工业*", '路径汇总'!A:A, "规制工具")</f>
        <v/>
      </c>
      <c r="K41" s="86">
        <f>COUNTIFS('路径汇总'!F:F, "*工业*", '路径汇总'!A:A, "政府投资与消费")</f>
        <v/>
      </c>
      <c r="L41" s="86">
        <f>COUNTIFS('路径汇总'!F:F, "*工业*", '路径汇总'!A:A, "信息工具")</f>
        <v/>
      </c>
      <c r="M41" s="86">
        <f>COUNTIFS('路径汇总'!F:F, "*工业*", '路径汇总'!A:A, "自愿措施")</f>
        <v/>
      </c>
      <c r="N41" s="86">
        <f>SUM(I41:M41)</f>
        <v/>
      </c>
    </row>
    <row r="42" ht="16.5" customHeight="1">
      <c r="A42" s="86" t="n"/>
      <c r="B42" s="86" t="n"/>
      <c r="C42" s="86" t="n"/>
      <c r="D42" s="86" t="n"/>
      <c r="E42" s="86" t="n"/>
      <c r="F42" s="86" t="n"/>
      <c r="G42" s="86" t="n"/>
      <c r="H42" s="100" t="inlineStr">
        <is>
          <t>建筑</t>
        </is>
      </c>
      <c r="I42" s="86">
        <f>COUNTIFS('路径汇总'!F:F, "*建筑*", '路径汇总'!A:A, "经济工具")</f>
        <v/>
      </c>
      <c r="J42" s="86">
        <f>COUNTIFS('路径汇总'!F:F, "*建筑*", '路径汇总'!A:A, "规制工具")</f>
        <v/>
      </c>
      <c r="K42" s="86">
        <f>COUNTIFS('路径汇总'!F:F, "*建筑*", '路径汇总'!A:A, "政府投资与消费")</f>
        <v/>
      </c>
      <c r="L42" s="86">
        <f>COUNTIFS('路径汇总'!F:F, "*建筑*", '路径汇总'!A:A, "信息工具")</f>
        <v/>
      </c>
      <c r="M42" s="86">
        <f>COUNTIFS('路径汇总'!F:F, "*建筑*", '路径汇总'!A:A, "自愿措施")</f>
        <v/>
      </c>
      <c r="N42" s="86">
        <f>SUM(I42:M42)</f>
        <v/>
      </c>
    </row>
    <row r="43" ht="16.5" customHeight="1">
      <c r="A43" s="86" t="n"/>
      <c r="B43" s="86" t="n"/>
      <c r="C43" s="86" t="n"/>
      <c r="D43" s="86" t="n"/>
      <c r="E43" s="86" t="n"/>
      <c r="F43" s="86" t="n"/>
      <c r="G43" s="86" t="n"/>
      <c r="H43" s="100" t="inlineStr">
        <is>
          <t>交通</t>
        </is>
      </c>
      <c r="I43" s="86">
        <f>COUNTIFS('路径汇总'!F:F, "*交通*", '路径汇总'!A:A, "经济工具")</f>
        <v/>
      </c>
      <c r="J43" s="86">
        <f>COUNTIFS('路径汇总'!F:F, "*交通*", '路径汇总'!A:A, "规制工具")</f>
        <v/>
      </c>
      <c r="K43" s="86">
        <f>COUNTIFS('路径汇总'!F:F, "*交通*", '路径汇总'!A:A, "政府投资与消费")</f>
        <v/>
      </c>
      <c r="L43" s="86">
        <f>COUNTIFS('路径汇总'!F:F, "*交通*", '路径汇总'!A:A, "信息工具")</f>
        <v/>
      </c>
      <c r="M43" s="86">
        <f>COUNTIFS('路径汇总'!F:F, "*交通*", '路径汇总'!A:A, "自愿措施")</f>
        <v/>
      </c>
      <c r="N43" s="86">
        <f>SUM(I43:M43)</f>
        <v/>
      </c>
    </row>
    <row r="44" ht="16.5" customHeight="1">
      <c r="A44" s="86" t="n"/>
      <c r="B44" s="86" t="n"/>
      <c r="C44" s="86" t="n"/>
      <c r="D44" s="86" t="n"/>
      <c r="E44" s="86" t="n"/>
      <c r="F44" s="86" t="n"/>
      <c r="G44" s="86" t="n"/>
      <c r="H44" s="100" t="inlineStr">
        <is>
          <t>农业、林业和其他土地利用</t>
        </is>
      </c>
      <c r="I44" s="86">
        <f>COUNTIFS('路径汇总'!F:F, "*农业、林业和其他土地利用*", '路径汇总'!A:A, "经济工具")</f>
        <v/>
      </c>
      <c r="J44" s="86">
        <f>COUNTIFS('路径汇总'!F:F, "*农业、林业和其他土地利用*", '路径汇总'!A:A, "规制工具")</f>
        <v/>
      </c>
      <c r="K44" s="86">
        <f>COUNTIFS('路径汇总'!F:F, "*农业、林业和其他土地利用*", '路径汇总'!A:A, "政府投资与消费")</f>
        <v/>
      </c>
      <c r="L44" s="86">
        <f>COUNTIFS('路径汇总'!F:F, "*农业、林业和其他土地利用*", '路径汇总'!A:A, "信息工具")</f>
        <v/>
      </c>
      <c r="M44" s="86">
        <f>COUNTIFS('路径汇总'!F:F, "*农业、林业和其他土地利用*", '路径汇总'!A:A, "自愿措施")</f>
        <v/>
      </c>
      <c r="N44" s="86">
        <f>SUM(I44:M44)</f>
        <v/>
      </c>
    </row>
    <row r="45" ht="16.5" customHeight="1">
      <c r="A45" s="86" t="n"/>
      <c r="B45" s="86" t="n"/>
      <c r="C45" s="86" t="n"/>
      <c r="D45" s="86" t="n"/>
      <c r="E45" s="86" t="n"/>
      <c r="F45" s="86" t="n"/>
      <c r="G45" s="86" t="n"/>
      <c r="H45" s="100" t="inlineStr">
        <is>
          <t>废弃物</t>
        </is>
      </c>
      <c r="I45" s="86">
        <f>COUNTIFS('路径汇总'!F:F, "*废弃物*", '路径汇总'!A:A, "经济工具")</f>
        <v/>
      </c>
      <c r="J45" s="86">
        <f>COUNTIFS('路径汇总'!F:F, "*废弃物*", '路径汇总'!A:A, "规制工具")</f>
        <v/>
      </c>
      <c r="K45" s="86">
        <f>COUNTIFS('路径汇总'!F:F, "*废弃物*", '路径汇总'!A:A, "政府投资与消费")</f>
        <v/>
      </c>
      <c r="L45" s="86">
        <f>COUNTIFS('路径汇总'!F:F, "*废弃物*", '路径汇总'!A:A, "信息工具")</f>
        <v/>
      </c>
      <c r="M45" s="86">
        <f>COUNTIFS('路径汇总'!F:F, "*废弃物*", '路径汇总'!A:A, "自愿措施")</f>
        <v/>
      </c>
      <c r="N45" s="86">
        <f>SUM(I45:M45)</f>
        <v/>
      </c>
    </row>
    <row r="46" ht="16.5" customHeight="1">
      <c r="A46" s="86" t="n"/>
      <c r="B46" s="86" t="n"/>
      <c r="C46" s="86" t="n"/>
      <c r="D46" s="86" t="n"/>
      <c r="E46" s="86" t="n"/>
      <c r="F46" s="86" t="n"/>
      <c r="G46" s="86" t="n"/>
      <c r="H46" s="100" t="inlineStr">
        <is>
          <t>跨部门</t>
        </is>
      </c>
      <c r="I46" s="86">
        <f>COUNTIFS('路径汇总'!F:F, "*跨部门*", '路径汇总'!A:A, "经济工具")</f>
        <v/>
      </c>
      <c r="J46" s="86">
        <f>COUNTIFS('路径汇总'!F:F, "*跨部门*", '路径汇总'!A:A, "规制工具")</f>
        <v/>
      </c>
      <c r="K46" s="86">
        <f>COUNTIFS('路径汇总'!F:F, "*跨部门*", '路径汇总'!A:A, "政府投资与消费")</f>
        <v/>
      </c>
      <c r="L46" s="86">
        <f>COUNTIFS('路径汇总'!F:F, "*跨部门*", '路径汇总'!A:A, "信息工具")</f>
        <v/>
      </c>
      <c r="M46" s="86">
        <f>COUNTIFS('路径汇总'!F:F, "*跨部门*", '路径汇总'!A:A, "自愿措施")</f>
        <v/>
      </c>
      <c r="N46" s="86">
        <f>SUM(I46:M46)</f>
        <v/>
      </c>
    </row>
    <row r="47" ht="16.5" customHeight="1">
      <c r="A47" s="86" t="n"/>
      <c r="B47" s="86" t="n"/>
      <c r="C47" s="86" t="n"/>
      <c r="D47" s="86" t="n"/>
      <c r="E47" s="86" t="n"/>
      <c r="F47" s="86" t="n"/>
      <c r="G47" s="86" t="n"/>
      <c r="H47" s="100" t="n"/>
      <c r="I47" s="86" t="n"/>
      <c r="J47" s="86" t="n"/>
      <c r="K47" s="86" t="n"/>
      <c r="L47" s="86" t="n"/>
      <c r="M47" s="86" t="n"/>
      <c r="N47" s="86" t="n"/>
    </row>
    <row r="48" ht="16.5" customHeight="1"/>
  </sheetData>
  <mergeCells count="5">
    <mergeCell ref="A17:A19"/>
    <mergeCell ref="A20:A22"/>
    <mergeCell ref="A10:A13"/>
    <mergeCell ref="A23:A25"/>
    <mergeCell ref="A14:A16"/>
  </mergeCells>
  <conditionalFormatting sqref="C10:D25">
    <cfRule type="dataBar" priority="1">
      <dataBar showValue="1">
        <cfvo type="min"/>
        <cfvo type="max"/>
        <color rgb="4D14936F"/>
      </dataBar>
      <extLst>
        <ext xmlns:x14="http://schemas.microsoft.com/office/spreadsheetml/2009/9/main" uri="{B025F937-C7B1-47D3-B67F-A62EFF666E3E}">
          <x14:id>{DA7ABA51-AAAA-BBBB-0001-000000000001}</x14:id>
        </ext>
      </extLst>
    </cfRule>
  </conditionalFormatting>
  <conditionalFormatting sqref="I10:J14">
    <cfRule type="dataBar" priority="1">
      <dataBar showValue="1">
        <cfvo type="min"/>
        <cfvo type="max"/>
        <color rgb="4D14936F"/>
      </dataBar>
      <extLst>
        <ext xmlns:x14="http://schemas.microsoft.com/office/spreadsheetml/2009/9/main" uri="{B025F937-C7B1-47D3-B67F-A62EFF666E3E}">
          <x14:id>{DA7ABA51-AAAA-BBBB-0002-000000000001}</x14:id>
        </ext>
      </extLst>
    </cfRule>
  </conditionalFormatting>
  <conditionalFormatting sqref="I18:J24">
    <cfRule type="dataBar" priority="1">
      <dataBar showValue="1">
        <cfvo type="min"/>
        <cfvo type="max"/>
        <color rgb="4D14936F"/>
      </dataBar>
      <extLst>
        <ext xmlns:x14="http://schemas.microsoft.com/office/spreadsheetml/2009/9/main" uri="{B025F937-C7B1-47D3-B67F-A62EFF666E3E}">
          <x14:id>{DA7ABA51-AAAA-BBBB-0003-000000000001}</x14:id>
        </ext>
      </extLst>
    </cfRule>
  </conditionalFormatting>
  <conditionalFormatting sqref="I29:J31">
    <cfRule type="dataBar" priority="1">
      <dataBar showValue="1">
        <cfvo type="min"/>
        <cfvo type="max"/>
        <color rgb="4D14936F"/>
      </dataBar>
      <extLst>
        <ext xmlns:x14="http://schemas.microsoft.com/office/spreadsheetml/2009/9/main" uri="{B025F937-C7B1-47D3-B67F-A62EFF666E3E}">
          <x14:id>{DA7ABA51-AAAA-BBBB-0004-000000000001}</x14:id>
        </ext>
      </extLst>
    </cfRule>
  </conditionalFormatting>
  <conditionalFormatting sqref="I35:J36">
    <cfRule type="dataBar" priority="1">
      <dataBar showValue="1">
        <cfvo type="min"/>
        <cfvo type="max"/>
        <color rgb="4D14936F"/>
      </dataBar>
      <extLst>
        <ext xmlns:x14="http://schemas.microsoft.com/office/spreadsheetml/2009/9/main" uri="{B025F937-C7B1-47D3-B67F-A62EFF666E3E}">
          <x14:id>{DA7ABA51-AAAA-BBBB-0005-000000000001}</x14:id>
        </ext>
      </extLst>
    </cfRule>
  </conditionalFormatting>
  <conditionalFormatting sqref="I40:N46">
    <cfRule type="dataBar" priority="1">
      <dataBar showValue="1">
        <cfvo type="min"/>
        <cfvo type="max"/>
        <color rgb="4D14936F"/>
      </dataBar>
      <extLst>
        <ext xmlns:x14="http://schemas.microsoft.com/office/spreadsheetml/2009/9/main" uri="{B025F937-C7B1-47D3-B67F-A62EFF666E3E}">
          <x14:id>{DA7ABA51-AAAA-BBBB-0006-000000000001}</x14:id>
        </ext>
      </extLst>
    </cfRule>
  </conditionalFormatting>
  <pageMargins left="0.75" right="0.75" top="1" bottom="1" header="0.5" footer="0.5"/>
  <extLst>
    <ext xmlns:x14="http://schemas.microsoft.com/office/spreadsheetml/2009/9/main" uri="{78C0D931-6437-407d-A8EE-F0AAD7539E65}">
      <x14:conditionalFormattings>
        <x14:conditionalFormatting xmlns:xm="http://schemas.microsoft.com/office/excel/2006/main">
          <x14:cfRule type="dataBar" id="{DA7ABA51-AAAA-BBBB-0001-000000000001}">
            <x14:dataBar minLength="0" maxLength="100" border="1" gradient="0" negativeBarBorderColorSameAsPositive="0">
              <x14:cfvo type="autoMin"/>
              <x14:cfvo type="autoMax"/>
              <x14:borderColor rgb="4D14936F"/>
              <x14:negativeFillColor rgb="FFFF0000"/>
              <x14:negativeBorderColor rgb="FFFF0000"/>
              <x14:axisColor rgb="FF000000"/>
            </x14:dataBar>
          </x14:cfRule>
          <xm:sqref>C10:D25</xm:sqref>
        </x14:conditionalFormatting>
        <x14:conditionalFormatting xmlns:xm="http://schemas.microsoft.com/office/excel/2006/main">
          <x14:cfRule type="dataBar" id="{DA7ABA51-AAAA-BBBB-0002-000000000001}">
            <x14:dataBar minLength="0" maxLength="100" border="1" gradient="0" negativeBarBorderColorSameAsPositive="0">
              <x14:cfvo type="autoMin"/>
              <x14:cfvo type="autoMax"/>
              <x14:borderColor rgb="4D14936F"/>
              <x14:negativeFillColor rgb="FFFF0000"/>
              <x14:negativeBorderColor rgb="FFFF0000"/>
              <x14:axisColor rgb="FF000000"/>
            </x14:dataBar>
          </x14:cfRule>
          <xm:sqref>I10:J14</xm:sqref>
        </x14:conditionalFormatting>
        <x14:conditionalFormatting xmlns:xm="http://schemas.microsoft.com/office/excel/2006/main">
          <x14:cfRule type="dataBar" id="{DA7ABA51-AAAA-BBBB-0003-000000000001}">
            <x14:dataBar minLength="0" maxLength="100" border="1" gradient="0" negativeBarBorderColorSameAsPositive="0">
              <x14:cfvo type="autoMin"/>
              <x14:cfvo type="autoMax"/>
              <x14:borderColor rgb="4D14936F"/>
              <x14:negativeFillColor rgb="FFFF0000"/>
              <x14:negativeBorderColor rgb="FFFF0000"/>
              <x14:axisColor rgb="FF000000"/>
            </x14:dataBar>
          </x14:cfRule>
          <xm:sqref>I18:J24</xm:sqref>
        </x14:conditionalFormatting>
        <x14:conditionalFormatting xmlns:xm="http://schemas.microsoft.com/office/excel/2006/main">
          <x14:cfRule type="dataBar" id="{DA7ABA51-AAAA-BBBB-0004-000000000001}">
            <x14:dataBar minLength="0" maxLength="100" border="1" gradient="0" negativeBarBorderColorSameAsPositive="0">
              <x14:cfvo type="autoMin"/>
              <x14:cfvo type="autoMax"/>
              <x14:borderColor rgb="4D14936F"/>
              <x14:negativeFillColor rgb="FFFF0000"/>
              <x14:negativeBorderColor rgb="FFFF0000"/>
              <x14:axisColor rgb="FF000000"/>
            </x14:dataBar>
          </x14:cfRule>
          <xm:sqref>I29:J31</xm:sqref>
        </x14:conditionalFormatting>
        <x14:conditionalFormatting xmlns:xm="http://schemas.microsoft.com/office/excel/2006/main">
          <x14:cfRule type="dataBar" id="{DA7ABA51-AAAA-BBBB-0005-000000000001}">
            <x14:dataBar minLength="0" maxLength="100" border="1" gradient="0" negativeBarBorderColorSameAsPositive="0">
              <x14:cfvo type="autoMin"/>
              <x14:cfvo type="autoMax"/>
              <x14:borderColor rgb="4D14936F"/>
              <x14:negativeFillColor rgb="FFFF0000"/>
              <x14:negativeBorderColor rgb="FFFF0000"/>
              <x14:axisColor rgb="FF000000"/>
            </x14:dataBar>
          </x14:cfRule>
          <xm:sqref>I35:J36</xm:sqref>
        </x14:conditionalFormatting>
        <x14:conditionalFormatting xmlns:xm="http://schemas.microsoft.com/office/excel/2006/main">
          <x14:cfRule type="dataBar" id="{DA7ABA51-AAAA-BBBB-0006-000000000001}">
            <x14:dataBar minLength="0" maxLength="100" border="1" gradient="0" negativeBarBorderColorSameAsPositive="0">
              <x14:cfvo type="autoMin"/>
              <x14:cfvo type="autoMax"/>
              <x14:borderColor rgb="4D14936F"/>
              <x14:negativeFillColor rgb="FFFF0000"/>
              <x14:negativeBorderColor rgb="FFFF0000"/>
              <x14:axisColor rgb="FF000000"/>
            </x14:dataBar>
          </x14:cfRule>
          <xm:sqref>I40:N46</xm:sqref>
        </x14:conditionalFormatting>
      </x14:conditionalFormattings>
    </ext>
  </extLst>
</worksheet>
</file>

<file path=xl/worksheets/sheet5.xml><?xml version="1.0" encoding="utf-8"?>
<worksheet xmlns="http://schemas.openxmlformats.org/spreadsheetml/2006/main">
  <sheetPr>
    <outlinePr summaryBelow="1" summaryRight="1"/>
    <pageSetUpPr/>
  </sheetPr>
  <dimension ref="A1:I90"/>
  <sheetViews>
    <sheetView workbookViewId="0">
      <pane ySplit="1" topLeftCell="A2" activePane="bottomLeft" state="frozen"/>
      <selection pane="bottomLeft" activeCell="A1" sqref="A1"/>
    </sheetView>
  </sheetViews>
  <sheetFormatPr baseColWidth="8" defaultRowHeight="15"/>
  <cols>
    <col width="18" customWidth="1" min="1" max="1"/>
    <col width="22" customWidth="1" min="2" max="2"/>
    <col width="36" customWidth="1" min="3" max="3"/>
    <col width="14" customWidth="1" min="4" max="4"/>
    <col width="100" customWidth="1" min="5" max="5"/>
    <col width="28" customWidth="1" min="6" max="6"/>
    <col width="20" customWidth="1" min="7" max="7"/>
    <col width="22" customWidth="1" min="8" max="8"/>
    <col width="24" customWidth="1" min="9" max="9"/>
  </cols>
  <sheetData>
    <row r="1">
      <c r="A1" s="303" t="inlineStr">
        <is>
          <t>类别</t>
        </is>
      </c>
      <c r="B1" s="303" t="inlineStr">
        <is>
          <t>组别</t>
        </is>
      </c>
      <c r="C1" s="303" t="inlineStr">
        <is>
          <t>路径</t>
        </is>
      </c>
      <c r="D1" s="303" t="inlineStr">
        <is>
          <t>缩写</t>
        </is>
      </c>
      <c r="E1" s="303" t="inlineStr">
        <is>
          <t>定义</t>
        </is>
      </c>
      <c r="F1" s="303" t="inlineStr">
        <is>
          <t>排放部门</t>
        </is>
      </c>
      <c r="G1" s="303" t="inlineStr">
        <is>
          <t>减缓相关性</t>
        </is>
      </c>
      <c r="H1" s="303" t="inlineStr">
        <is>
          <t>作用渠道</t>
        </is>
      </c>
      <c r="I1" s="303" t="inlineStr">
        <is>
          <t>工具数量</t>
        </is>
      </c>
    </row>
    <row r="2">
      <c r="A2" s="304" t="inlineStr">
        <is>
          <t>经济工具</t>
        </is>
      </c>
      <c r="B2" s="304" t="inlineStr">
        <is>
          <t>交易机制</t>
        </is>
      </c>
      <c r="C2" s="304" t="inlineStr">
        <is>
          <t>排放交易体系（ETS）</t>
        </is>
      </c>
      <c r="D2" s="304" t="inlineStr">
        <is>
          <t>ETS</t>
        </is>
      </c>
      <c r="E2" s="304" t="inlineStr">
        <is>
          <t>排放交易体系是允许排放者交易排放单位以满足其排放目标的制度。ETS 包括两类主要制度：总量控制与交易制度，以及基准线与信用制度。在总量控制与交易制度中，固定绝对排放上限，并将总量等于该上限的排放许可按特定标准拍卖或免费分配。在基准线与信用制度中，为各受规制主体设定基准排放水平，减排超过其基准的实体可以获得信用，并出售给超过其基准的其他实体。</t>
        </is>
      </c>
      <c r="F2" s="304" t="inlineStr">
        <is>
          <t>能源；工业</t>
        </is>
      </c>
      <c r="G2" s="304" t="inlineStr">
        <is>
          <t>直接</t>
        </is>
      </c>
      <c r="H2" s="304" t="inlineStr">
        <is>
          <t>供给侧</t>
        </is>
      </c>
      <c r="I2" s="304" t="n">
        <v>5</v>
      </c>
    </row>
    <row r="3">
      <c r="A3" s="304" t="inlineStr">
        <is>
          <t>经济工具</t>
        </is>
      </c>
      <c r="B3" s="304" t="inlineStr">
        <is>
          <t>交易机制</t>
        </is>
      </c>
      <c r="C3" s="304" t="inlineStr">
        <is>
          <t>可交易绩效标准</t>
        </is>
      </c>
      <c r="D3" s="304" t="inlineStr">
        <is>
          <t>TPS</t>
        </is>
      </c>
      <c r="E3" s="304" t="inlineStr">
        <is>
          <t>可交易绩效标准是一类市场化合规制度，要求受规制主体达到量化绩效目标或积分义务；超过要求的实体可产生积分，并可按规则转让、出售、结转或用于存在缺口的实体履约。它包括车辆油耗/新能源汽车积分制度、清洁燃料标准、低碳燃料标准，以及其他可交易的产品、车队、燃料或技术绩效积分制度。它不同于排放交易体系，因为其义务绑定于绩效而不是直接的温室气体排放总量或基准线；也不同于可再生电力证书，因为相关积分不限于可再生电力环境属性或 RPS 式可再生电力义务。</t>
        </is>
      </c>
      <c r="F3" s="304" t="inlineStr">
        <is>
          <t>交通</t>
        </is>
      </c>
      <c r="G3" s="304" t="inlineStr">
        <is>
          <t>直接</t>
        </is>
      </c>
      <c r="H3" s="304" t="inlineStr">
        <is>
          <t>供给侧</t>
        </is>
      </c>
      <c r="I3" s="304" t="n">
        <v>3</v>
      </c>
    </row>
    <row r="4">
      <c r="A4" s="304" t="inlineStr">
        <is>
          <t>经济工具</t>
        </is>
      </c>
      <c r="B4" s="304" t="inlineStr">
        <is>
          <t>交易机制</t>
        </is>
      </c>
      <c r="C4" s="304" t="inlineStr">
        <is>
          <t>可交易可再生能源证书/配额/RPS</t>
        </is>
      </c>
      <c r="D4" s="304" t="inlineStr">
        <is>
          <t>REC</t>
        </is>
      </c>
      <c r="E4" s="304" t="inlineStr">
        <is>
          <t>可交易可再生电力证书、配额或可交易绩效标准，也称来源担保（Guarantees of Origin, GOs），是一种市场化机制。在该机制下，可再生能源生产者每生产 1 兆瓦时电力获得一张可交易证书。在强制性制度中，监管者设定可再生能源目标，要求责任实体购买证书以满足这些标准。在自愿性制度中，购买证书用于实现可持续发展目标或降低碳足迹。对可再生电力生产者而言，这些证书、配额或可交易绩效标准提供额外收入来源，提高可再生能源项目的经济可行性，并鼓励进一步投资清洁能源。</t>
        </is>
      </c>
      <c r="F4" s="304" t="inlineStr">
        <is>
          <t>能源</t>
        </is>
      </c>
      <c r="G4" s="304" t="inlineStr">
        <is>
          <t>直接</t>
        </is>
      </c>
      <c r="H4" s="304" t="inlineStr">
        <is>
          <t>供给侧；需求侧</t>
        </is>
      </c>
      <c r="I4" s="304" t="n">
        <v>3</v>
      </c>
    </row>
    <row r="5">
      <c r="A5" s="304" t="inlineStr">
        <is>
          <t>经济工具</t>
        </is>
      </c>
      <c r="B5" s="304" t="inlineStr">
        <is>
          <t>补贴</t>
        </is>
      </c>
      <c r="C5" s="304" t="inlineStr">
        <is>
          <t>优惠贷款、贷款担保和信用支持</t>
        </is>
      </c>
      <c r="D5" s="304" t="inlineStr">
        <is>
          <t>CLG</t>
        </is>
      </c>
      <c r="E5" s="304" t="inlineStr">
        <is>
          <t>包括政府或公共机构通过降低融资成本、改善信贷可得性或缓释贷款与担保品风险来支持与气候相关资产或活动的金融支持机制，包括优惠贷款、贷款担保、合格担保品待遇和其他信用支持机制。</t>
        </is>
      </c>
      <c r="F5" s="304" t="inlineStr">
        <is>
          <t>跨部门</t>
        </is>
      </c>
      <c r="G5" s="304" t="inlineStr">
        <is>
          <t>间接；直接</t>
        </is>
      </c>
      <c r="H5" s="304" t="inlineStr">
        <is>
          <t>环境；供给侧</t>
        </is>
      </c>
      <c r="I5" s="304" t="n">
        <v>4</v>
      </c>
    </row>
    <row r="6">
      <c r="A6" s="304" t="inlineStr">
        <is>
          <t>经济工具</t>
        </is>
      </c>
      <c r="B6" s="304" t="inlineStr">
        <is>
          <t>补贴</t>
        </is>
      </c>
      <c r="C6" s="304" t="inlineStr">
        <is>
          <t>可再生电力差价合约（CfD）</t>
        </is>
      </c>
      <c r="D6" s="304" t="inlineStr">
        <is>
          <t>ECD</t>
        </is>
      </c>
      <c r="E6" s="304" t="inlineStr">
        <is>
          <t>本补贴包括所有通过保证可再生电力每单位发电量获得固定或指数化价格来提供价格稳定性的政策机制；当市场价格低于约定执行价格时，对发电企业进行补偿；当市场价格高于约定执行价格时，要求发电企业返还差额。</t>
        </is>
      </c>
      <c r="F6" s="304" t="inlineStr">
        <is>
          <t>能源</t>
        </is>
      </c>
      <c r="G6" s="304" t="inlineStr">
        <is>
          <t>直接</t>
        </is>
      </c>
      <c r="H6" s="304" t="inlineStr">
        <is>
          <t>供给侧</t>
        </is>
      </c>
      <c r="I6" s="304" t="n">
        <v>1</v>
      </c>
    </row>
    <row r="7">
      <c r="A7" s="304" t="inlineStr">
        <is>
          <t>经济工具</t>
        </is>
      </c>
      <c r="B7" s="304" t="inlineStr">
        <is>
          <t>补贴</t>
        </is>
      </c>
      <c r="C7" s="304" t="inlineStr">
        <is>
          <t>低碳车辆购置补贴</t>
        </is>
      </c>
      <c r="D7" s="304" t="inlineStr">
        <is>
          <t>VPS</t>
        </is>
      </c>
      <c r="E7" s="304" t="inlineStr">
        <is>
          <t>包括任何支持采用低碳车辆的补贴，例如电动汽车、天然气汽车或高燃效车辆；支持形式可包括购买、改装、租赁此类车辆，以及车辆报废更新计划。</t>
        </is>
      </c>
      <c r="F7" s="304" t="inlineStr">
        <is>
          <t>交通</t>
        </is>
      </c>
      <c r="G7" s="304" t="inlineStr">
        <is>
          <t>直接</t>
        </is>
      </c>
      <c r="H7" s="304" t="inlineStr">
        <is>
          <t>供给侧；需求侧</t>
        </is>
      </c>
      <c r="I7" s="304" t="n">
        <v>4</v>
      </c>
    </row>
    <row r="8">
      <c r="A8" s="304" t="inlineStr">
        <is>
          <t>经济工具</t>
        </is>
      </c>
      <c r="B8" s="304" t="inlineStr">
        <is>
          <t>补贴</t>
        </is>
      </c>
      <c r="C8" s="304" t="inlineStr">
        <is>
          <t>生态系统服务付费</t>
        </is>
      </c>
      <c r="D8" s="304" t="inlineStr">
        <is>
          <t>ESP</t>
        </is>
      </c>
      <c r="E8" s="304" t="inlineStr">
        <is>
          <t>政府对土地所有者或土地管理者提供的财政转移支付，条件是采用或维持特定的产生生态系统服务的土地管理实践。生态系统服务包括碳固存、生物多样性保护、流域保护和土壤保持。支付通常按单位面积计算，并与经核实的土地利用变化或保护成效挂钩。符合条件的土地利用与管理做法包括退耕还林还草、植树造林、再造林、避免毁林和可持续土地管理。</t>
        </is>
      </c>
      <c r="F8" s="304" t="inlineStr">
        <is>
          <t>农业、林业和其他土地利用</t>
        </is>
      </c>
      <c r="G8" s="304" t="inlineStr">
        <is>
          <t>间接</t>
        </is>
      </c>
      <c r="H8" s="304" t="inlineStr">
        <is>
          <t>环境</t>
        </is>
      </c>
      <c r="I8" s="304" t="n">
        <v>7</v>
      </c>
    </row>
    <row r="9">
      <c r="A9" s="304" t="inlineStr">
        <is>
          <t>经济工具</t>
        </is>
      </c>
      <c r="B9" s="304" t="inlineStr">
        <is>
          <t>补贴</t>
        </is>
      </c>
      <c r="C9" s="304" t="inlineStr">
        <is>
          <t>以旧换新补贴</t>
        </is>
      </c>
      <c r="D9" s="304" t="inlineStr">
        <is>
          <t>TIS</t>
        </is>
      </c>
      <c r="E9" s="304" t="inlineStr">
        <is>
          <t>政府向家庭或企业提供的财政支付，条件是报废或淘汰现有在用资产（如车辆、船舶、机械或家电）并购买新的、更节能或更低排放的替代品。该类补贴通过降低置换成本加快资本存量更新换代，通过提高资产整体的能效和排放强度产生减缓协同效益。</t>
        </is>
      </c>
      <c r="F9" s="304" t="inlineStr">
        <is>
          <t>交通；农业、林业和其他土地利用；建筑</t>
        </is>
      </c>
      <c r="G9" s="304" t="inlineStr">
        <is>
          <t>直接；间接</t>
        </is>
      </c>
      <c r="H9" s="304" t="inlineStr">
        <is>
          <t>供给侧；需求侧</t>
        </is>
      </c>
      <c r="I9" s="304" t="n">
        <v>3</v>
      </c>
    </row>
    <row r="10">
      <c r="A10" s="304" t="inlineStr">
        <is>
          <t>经济工具</t>
        </is>
      </c>
      <c r="B10" s="304" t="inlineStr">
        <is>
          <t>补贴</t>
        </is>
      </c>
      <c r="C10" s="304" t="inlineStr">
        <is>
          <t>清洁取暖补贴</t>
        </is>
      </c>
      <c r="D10" s="304" t="inlineStr">
        <is>
          <t>CHS</t>
        </is>
      </c>
      <c r="E10" s="304" t="inlineStr">
        <is>
          <t>政府向家庭、企业或公共机构提供的财政支付，支持采用清洁取暖技术和燃料替代煤炭或其他高碳取暖能源。包括设备购置补贴（如电热泵、燃气锅炉、生物质炉具）和运行费用补贴（如电费或燃气取暖费补贴）。不同于一般燃料补贴，该工具专门针对空间供暖脱碳。</t>
        </is>
      </c>
      <c r="F10" s="304" t="inlineStr">
        <is>
          <t>建筑</t>
        </is>
      </c>
      <c r="G10" s="304" t="inlineStr">
        <is>
          <t>直接</t>
        </is>
      </c>
      <c r="H10" s="304" t="inlineStr">
        <is>
          <t>需求侧</t>
        </is>
      </c>
      <c r="I10" s="304" t="n">
        <v>1</v>
      </c>
    </row>
    <row r="11">
      <c r="A11" s="304" t="inlineStr">
        <is>
          <t>经济工具</t>
        </is>
      </c>
      <c r="B11" s="304" t="inlineStr">
        <is>
          <t>补贴</t>
        </is>
      </c>
      <c r="C11" s="304" t="inlineStr">
        <is>
          <t>回收处理奖补</t>
        </is>
      </c>
      <c r="D11" s="304" t="inlineStr">
        <is>
          <t>RTS</t>
        </is>
      </c>
      <c r="E11" s="304" t="inlineStr">
        <is>
          <t>政府向企业提供的财政支付，条件是收集、回收或以无害化方式处理消费后产品。包括回收基础设施建设补贴、按处理量支付的补贴，以及针对达到收集或回收目标的奖励机制。减缓相关性可能为间接，通过材料替代、避免填埋甲烷排放，以及回收制冷剂等高GWP物质来实现。</t>
        </is>
      </c>
      <c r="F11" s="304" t="inlineStr">
        <is>
          <t>废弃物</t>
        </is>
      </c>
      <c r="G11" s="304" t="inlineStr">
        <is>
          <t>间接</t>
        </is>
      </c>
      <c r="H11" s="304" t="inlineStr">
        <is>
          <t>供给侧</t>
        </is>
      </c>
      <c r="I11" s="304" t="n">
        <v>1</v>
      </c>
    </row>
    <row r="12">
      <c r="A12" s="304" t="inlineStr">
        <is>
          <t>经济工具</t>
        </is>
      </c>
      <c r="B12" s="304" t="inlineStr">
        <is>
          <t>补贴</t>
        </is>
      </c>
      <c r="C12" s="304" t="inlineStr">
        <is>
          <t>低排放机械购置补贴</t>
        </is>
      </c>
      <c r="D12" s="304" t="inlineStr">
        <is>
          <t>MPS</t>
        </is>
      </c>
      <c r="E12" s="304" t="inlineStr">
        <is>
          <t>政府向企业或家庭提供的财政支付，条件是购买新的低排放或零排放非道路机械，包括农业、林业、建筑和采矿机械。涵盖电动、混合动力、氢能和其他低碳机械类型。通常提供比传统机械购置补贴更高的补贴比例。不同于低碳车辆购置补贴，本类别覆盖非道路移动机械和不属于道路车辆的固定设备。</t>
        </is>
      </c>
      <c r="F12" s="304" t="inlineStr">
        <is>
          <t>农业、林业和其他土地利用</t>
        </is>
      </c>
      <c r="G12" s="304" t="inlineStr">
        <is>
          <t>直接</t>
        </is>
      </c>
      <c r="H12" s="304" t="inlineStr">
        <is>
          <t>需求侧</t>
        </is>
      </c>
      <c r="I12" s="304" t="n">
        <v>1</v>
      </c>
    </row>
    <row r="13">
      <c r="A13" s="304" t="inlineStr">
        <is>
          <t>经济工具</t>
        </is>
      </c>
      <c r="B13" s="304" t="inlineStr">
        <is>
          <t>税收</t>
        </is>
      </c>
      <c r="C13" s="304" t="inlineStr">
        <is>
          <t>企业所得税优惠</t>
        </is>
      </c>
      <c r="D13" s="304" t="inlineStr">
        <is>
          <t>CIT</t>
        </is>
      </c>
      <c r="E13" s="304" t="inlineStr">
        <is>
          <t>清洁企业所得税优惠是有针对性的税收规定，使一个国家的企业所得税处理偏离标准企业所得税制度，从而减少或推迟纳税义务，目的在于促进有助于气候变化减缓的资产或活动的发展和部署。这些活动和资产包括可再生电力、电动汽车、电气化和燃料转换、低碳燃料生产以及提高能效的技术等。</t>
        </is>
      </c>
      <c r="F13" s="304" t="inlineStr">
        <is>
          <t>工业；建筑；废弃物；能源</t>
        </is>
      </c>
      <c r="G13" s="304" t="inlineStr">
        <is>
          <t>直接；间接</t>
        </is>
      </c>
      <c r="H13" s="304" t="inlineStr">
        <is>
          <t>供给侧</t>
        </is>
      </c>
      <c r="I13" s="304" t="n">
        <v>5</v>
      </c>
    </row>
    <row r="14">
      <c r="A14" s="304" t="inlineStr">
        <is>
          <t>经济工具</t>
        </is>
      </c>
      <c r="B14" s="304" t="inlineStr">
        <is>
          <t>税收</t>
        </is>
      </c>
      <c r="C14" s="304" t="inlineStr">
        <is>
          <t>车辆购置税优惠</t>
        </is>
      </c>
      <c r="D14" s="304" t="inlineStr">
        <is>
          <t>VPT</t>
        </is>
      </c>
      <c r="E14" s="304" t="inlineStr">
        <is>
          <t>车辆购置税优惠是针对符合条件的低碳车辆降低或推迟车辆购置税纳税义务的税收规定，包括免征、减按较低税率征收、通过税收系统发放的抵免或返还，以及在购买或登记环节适用的设有上限的税额减免。</t>
        </is>
      </c>
      <c r="F14" s="304" t="inlineStr">
        <is>
          <t>交通</t>
        </is>
      </c>
      <c r="G14" s="304" t="inlineStr">
        <is>
          <t>直接</t>
        </is>
      </c>
      <c r="H14" s="304" t="inlineStr">
        <is>
          <t>需求侧</t>
        </is>
      </c>
      <c r="I14" s="304" t="n">
        <v>1</v>
      </c>
    </row>
    <row r="15">
      <c r="A15" s="304" t="inlineStr">
        <is>
          <t>经济工具</t>
        </is>
      </c>
      <c r="B15" s="304" t="inlineStr">
        <is>
          <t>税收</t>
        </is>
      </c>
      <c r="C15" s="304" t="inlineStr">
        <is>
          <t>燃料消费税</t>
        </is>
      </c>
      <c r="D15" s="304" t="inlineStr">
        <is>
          <t>FET</t>
        </is>
      </c>
      <c r="E15" s="304" t="inlineStr">
        <is>
          <t>包括任何按照化石燃料消费量征收的消费税，而不是按照碳含量征收。</t>
        </is>
      </c>
      <c r="F15" s="304" t="inlineStr">
        <is>
          <t>能源</t>
        </is>
      </c>
      <c r="G15" s="304" t="inlineStr">
        <is>
          <t>直接</t>
        </is>
      </c>
      <c r="H15" s="304" t="inlineStr">
        <is>
          <t>需求侧</t>
        </is>
      </c>
      <c r="I15" s="304" t="n">
        <v>1</v>
      </c>
    </row>
    <row r="16">
      <c r="A16" s="304" t="inlineStr">
        <is>
          <t>经济工具</t>
        </is>
      </c>
      <c r="B16" s="304" t="inlineStr">
        <is>
          <t>税收</t>
        </is>
      </c>
      <c r="C16" s="304" t="inlineStr">
        <is>
          <t>差别化车辆税</t>
        </is>
      </c>
      <c r="D16" s="304" t="inlineStr">
        <is>
          <t>DVT</t>
        </is>
      </c>
      <c r="E16" s="304" t="inlineStr">
        <is>
          <t>在车辆购买、拥有或登记环节按与温室气体排放相关的车辆特征实行差别化税率征收的税。通常对高排放车辆（如大排量内燃机车辆）适用较高税率，对低排放车辆（如新能源汽车、节能汽车）适用较低或零税率。与奖惩费机制（feebate）的区别在于，该税种不包含由高排放车辆税费收入资助的返还机制。与车辆购置税优惠的区别在于，该税种按排放相关车辆属性（如发动机排量）结构性设置差别税率，而非在统一税制框架内仅对符合条件的低碳车辆提供优惠待遇。</t>
        </is>
      </c>
      <c r="F16" s="304" t="inlineStr">
        <is>
          <t>交通</t>
        </is>
      </c>
      <c r="G16" s="304" t="inlineStr">
        <is>
          <t>直接</t>
        </is>
      </c>
      <c r="H16" s="304" t="inlineStr">
        <is>
          <t>供给侧</t>
        </is>
      </c>
      <c r="I16" s="304" t="n">
        <v>1</v>
      </c>
    </row>
    <row r="17">
      <c r="A17" s="304" t="inlineStr">
        <is>
          <t>经济工具</t>
        </is>
      </c>
      <c r="B17" s="304" t="inlineStr">
        <is>
          <t>税收</t>
        </is>
      </c>
      <c r="C17" s="304" t="inlineStr">
        <is>
          <t>车船税优惠</t>
        </is>
      </c>
      <c r="D17" s="304" t="inlineStr">
        <is>
          <t>VOT</t>
        </is>
      </c>
      <c r="E17" s="304" t="inlineStr">
        <is>
          <t>针对符合条件的低碳车辆降低或免除年度车辆拥有或登记税纳税义务的税收规定。包括对新能源汽车全额免征和对节能或低排放车辆减按较低税率征收。与车辆购置税优惠适用于购买或登记环节不同，本类别优惠在车辆持有期间定期适用，降低车辆全生命周期的持有成本。</t>
        </is>
      </c>
      <c r="F17" s="304" t="inlineStr">
        <is>
          <t>交通</t>
        </is>
      </c>
      <c r="G17" s="304" t="inlineStr">
        <is>
          <t>直接</t>
        </is>
      </c>
      <c r="H17" s="304" t="inlineStr">
        <is>
          <t>需求侧</t>
        </is>
      </c>
      <c r="I17" s="304" t="n">
        <v>3</v>
      </c>
    </row>
    <row r="18">
      <c r="A18" s="304" t="inlineStr">
        <is>
          <t>经济工具</t>
        </is>
      </c>
      <c r="B18" s="304" t="inlineStr">
        <is>
          <t>税收</t>
        </is>
      </c>
      <c r="C18" s="304" t="inlineStr">
        <is>
          <t>增值税优惠</t>
        </is>
      </c>
      <c r="D18" s="304" t="inlineStr">
        <is>
          <t>VAT</t>
        </is>
      </c>
      <c r="E18" s="304" t="inlineStr">
        <is>
          <t>针对有助于减缓气候变化的货物或服务降低、返还或免除增值税纳税义务的税收规定。包括增值税免征、即征即退和低税率征收。涵盖一系列符合条件的活动和产品，包括合同能源管理服务、资源综合利用产品、有机肥料、可再生能源设备和其他与气候相关的货物和服务。与一般增值税规则的区别在于，该优惠明确指向能够减少温室气体排放或提高能效的活动或产品。</t>
        </is>
      </c>
      <c r="F18" s="304" t="inlineStr">
        <is>
          <t>工业；废弃物；农业、林业和其他土地利用；能源</t>
        </is>
      </c>
      <c r="G18" s="304" t="inlineStr">
        <is>
          <t>间接；直接</t>
        </is>
      </c>
      <c r="H18" s="304" t="inlineStr">
        <is>
          <t>供给侧</t>
        </is>
      </c>
      <c r="I18" s="304" t="n">
        <v>3</v>
      </c>
    </row>
    <row r="19">
      <c r="A19" s="304" t="inlineStr">
        <is>
          <t>经济工具</t>
        </is>
      </c>
      <c r="B19" s="304" t="inlineStr">
        <is>
          <t>税收</t>
        </is>
      </c>
      <c r="C19" s="304" t="inlineStr">
        <is>
          <t>环境污染税</t>
        </is>
      </c>
      <c r="D19" s="304" t="inlineStr">
        <is>
          <t>EPT</t>
        </is>
      </c>
      <c r="E19" s="304" t="inlineStr">
        <is>
          <t>对特定环境污染物的排放征收的税，通常包括大气污染物（SO2、NOx、颗粒物等）、水污染物、固体废物和工业噪声。税基为污染物排放量而非温室气体排放量。减缓相关性为间接：该税通过向化石燃料燃烧产生的常规污染物征税，提高了化石燃料消费成本，产生隐性碳价信号。与温室气体税的区别在于，法定税基为污染物当量（污染当量）而非tCO2e。</t>
        </is>
      </c>
      <c r="F19" s="304" t="inlineStr">
        <is>
          <t>跨部门</t>
        </is>
      </c>
      <c r="G19" s="304" t="inlineStr">
        <is>
          <t>间接</t>
        </is>
      </c>
      <c r="H19" s="304" t="inlineStr">
        <is>
          <t>需求侧</t>
        </is>
      </c>
      <c r="I19" s="304" t="n">
        <v>1</v>
      </c>
    </row>
    <row r="20">
      <c r="A20" s="304" t="inlineStr">
        <is>
          <t>经济工具</t>
        </is>
      </c>
      <c r="B20" s="304" t="inlineStr">
        <is>
          <t>税收</t>
        </is>
      </c>
      <c r="C20" s="304" t="inlineStr">
        <is>
          <t>消费税优惠</t>
        </is>
      </c>
      <c r="D20" s="304" t="inlineStr">
        <is>
          <t>CTI</t>
        </is>
      </c>
      <c r="E20" s="304" t="inlineStr">
        <is>
          <t>消费税优惠是针对有助于气候变化减缓的产品减少或免除消费税纳税义务的税收规定。包括对节能环保电池免征消费税，以及对利用废弃动植物油生产的纯生物柴油和利用废矿物油生产的工业油料免征消费税。与燃料消费税（FET）的区别在于，本优惠针对的是非燃料消费税税目，涵盖了电池、生物柴油和回收工业油料等产品类别。</t>
        </is>
      </c>
      <c r="F20" s="304" t="inlineStr">
        <is>
          <t>工业；交通</t>
        </is>
      </c>
      <c r="G20" s="304" t="inlineStr">
        <is>
          <t>间接；直接</t>
        </is>
      </c>
      <c r="H20" s="304" t="inlineStr">
        <is>
          <t>供给侧</t>
        </is>
      </c>
      <c r="I20" s="304" t="n">
        <v>3</v>
      </c>
    </row>
    <row r="21">
      <c r="A21" s="304" t="inlineStr">
        <is>
          <t>经济工具</t>
        </is>
      </c>
      <c r="B21" s="304" t="inlineStr">
        <is>
          <t>税收</t>
        </is>
      </c>
      <c r="C21" s="304" t="inlineStr">
        <is>
          <t>政府性基金减免</t>
        </is>
      </c>
      <c r="D21" s="304" t="inlineStr">
        <is>
          <t>PLE</t>
        </is>
      </c>
      <c r="E21" s="304" t="inlineStr">
        <is>
          <t>政府性基金减免是针对符合条件的清洁能源活动免除政府性基金和附加费缴纳义务的政策规定。政府性基金以能源消费附加费形式征收，在功能上等同于OECD术语中的准财政性收费（parafiscal levy）。包括对符合条件的清洁能源自发自用电量免征相关政府性基金。与税收优惠的区别在于，减免对象为政府性基金而非税种。</t>
        </is>
      </c>
      <c r="F21" s="304" t="inlineStr">
        <is>
          <t>能源</t>
        </is>
      </c>
      <c r="G21" s="304" t="inlineStr">
        <is>
          <t>直接</t>
        </is>
      </c>
      <c r="H21" s="304" t="inlineStr">
        <is>
          <t>供给侧</t>
        </is>
      </c>
      <c r="I21" s="304" t="n">
        <v>1</v>
      </c>
    </row>
    <row r="22">
      <c r="A22" s="304" t="inlineStr">
        <is>
          <t>经济工具</t>
        </is>
      </c>
      <c r="B22" s="304" t="inlineStr">
        <is>
          <t>税收</t>
        </is>
      </c>
      <c r="C22" s="304" t="inlineStr">
        <is>
          <t>城镇土地使用税优惠</t>
        </is>
      </c>
      <c r="D22" s="304" t="inlineStr">
        <is>
          <t>ULT</t>
        </is>
      </c>
      <c r="E22" s="304" t="inlineStr">
        <is>
          <t>城镇土地使用税优惠是针对符合条件的清洁能源设施减少或免除土地或不动产税纳税义务的税收规定。符合条件的设施可包括零碳电力设施（如水电、核电、风电、太阳能发电）和其他清洁能源基础设施。减缓相关性为直接，通过降低零碳电力设施的用地成本支持清洁能源发展。</t>
        </is>
      </c>
      <c r="F22" s="304" t="inlineStr">
        <is>
          <t>能源</t>
        </is>
      </c>
      <c r="G22" s="304" t="inlineStr">
        <is>
          <t>直接</t>
        </is>
      </c>
      <c r="H22" s="304" t="inlineStr">
        <is>
          <t>供给侧</t>
        </is>
      </c>
      <c r="I22" s="304" t="n">
        <v>2</v>
      </c>
    </row>
    <row r="23">
      <c r="A23" s="304" t="inlineStr">
        <is>
          <t>经济工具</t>
        </is>
      </c>
      <c r="B23" s="304" t="inlineStr">
        <is>
          <t>行政定价</t>
        </is>
      </c>
      <c r="C23" s="304" t="inlineStr">
        <is>
          <t>工业差别电价</t>
        </is>
      </c>
      <c r="D23" s="304" t="inlineStr">
        <is>
          <t>IDP</t>
        </is>
      </c>
      <c r="E23" s="304" t="inlineStr">
        <is>
          <t>政府根据能源强度、环境绩效或其他与排放相关的标准，对工业电力消费者设定差别化电价加价标准的机制。高排放或高耗能活动适用较高电价，而效率较高或排放较低的活动适用标准或较低电价。减缓相关性可为直接或间接，取决于减排是否为其明确的设计目标。</t>
        </is>
      </c>
      <c r="F23" s="304" t="inlineStr">
        <is>
          <t>工业</t>
        </is>
      </c>
      <c r="G23" s="304" t="inlineStr">
        <is>
          <t>直接</t>
        </is>
      </c>
      <c r="H23" s="304" t="inlineStr">
        <is>
          <t>供给侧</t>
        </is>
      </c>
      <c r="I23" s="304" t="n">
        <v>1</v>
      </c>
    </row>
    <row r="24">
      <c r="A24" s="304" t="inlineStr">
        <is>
          <t>经济工具</t>
        </is>
      </c>
      <c r="B24" s="304" t="inlineStr">
        <is>
          <t>行政定价</t>
        </is>
      </c>
      <c r="C24" s="304" t="inlineStr">
        <is>
          <t>居民阶梯电价</t>
        </is>
      </c>
      <c r="D24" s="304" t="inlineStr">
        <is>
          <t>RIT</t>
        </is>
      </c>
      <c r="E24" s="304" t="inlineStr">
        <is>
          <t>居民用电单价随结算周期内用电量增加而递增的定价机制，通常设置为两档或多档。最低价格档覆盖基本能源需求，较高消费档适用累进递增的单价。减缓相关性通常为间接，主要目标一般为需求侧管理、能源节约和基本能源服务的可负担性。</t>
        </is>
      </c>
      <c r="F24" s="304" t="inlineStr">
        <is>
          <t>建筑</t>
        </is>
      </c>
      <c r="G24" s="304" t="inlineStr">
        <is>
          <t>间接</t>
        </is>
      </c>
      <c r="H24" s="304" t="inlineStr">
        <is>
          <t>需求侧</t>
        </is>
      </c>
      <c r="I24" s="304" t="n">
        <v>1</v>
      </c>
    </row>
    <row r="25">
      <c r="A25" s="304" t="inlineStr">
        <is>
          <t>经济工具</t>
        </is>
      </c>
      <c r="B25" s="304" t="inlineStr">
        <is>
          <t>行政定价</t>
        </is>
      </c>
      <c r="C25" s="304" t="inlineStr">
        <is>
          <t>容量电价机制</t>
        </is>
      </c>
      <c r="D25" s="304" t="inlineStr">
        <is>
          <t>CPM</t>
        </is>
      </c>
      <c r="E25" s="304" t="inlineStr">
        <is>
          <t>对发电企业提供可用发电容量单独给予报酬的机制，与其实际发电量分开核算。可采取政府按可用容量单位核定支付标准、容量市场拍卖定价或可靠性期权的形式。该机制旨在保障资源充裕性和电网可靠性，尤其是在可变可再生发电占比提高的背景下。减缓相关性为间接，可为正向、负向或不确定，取决于容量支付的技术资格范围和资质标准设计。</t>
        </is>
      </c>
      <c r="F25" s="304" t="inlineStr">
        <is>
          <t>能源</t>
        </is>
      </c>
      <c r="G25" s="304" t="inlineStr">
        <is>
          <t>间接</t>
        </is>
      </c>
      <c r="H25" s="304" t="inlineStr">
        <is>
          <t>供给侧</t>
        </is>
      </c>
      <c r="I25" s="304" t="n">
        <v>5</v>
      </c>
    </row>
    <row r="26">
      <c r="A26" s="304" t="inlineStr">
        <is>
          <t>规制工具</t>
        </is>
      </c>
      <c r="B26" s="304" t="inlineStr">
        <is>
          <t>技术标准</t>
        </is>
      </c>
      <c r="C26" s="304" t="inlineStr">
        <is>
          <t>化石燃料供暖系统禁止和淘汰</t>
        </is>
      </c>
      <c r="D26" s="304" t="inlineStr">
        <is>
          <t>BFH</t>
        </is>
      </c>
      <c r="E26" s="304" t="inlineStr">
        <is>
          <t>禁止新安装化石燃料供暖系统和/或设定有约束力的既有系统淘汰期限的规制工具。</t>
        </is>
      </c>
      <c r="F26" s="304" t="inlineStr">
        <is>
          <t>工业；建筑</t>
        </is>
      </c>
      <c r="G26" s="304" t="inlineStr">
        <is>
          <t>直接</t>
        </is>
      </c>
      <c r="H26" s="304" t="inlineStr">
        <is>
          <t>供给侧</t>
        </is>
      </c>
      <c r="I26" s="304" t="n">
        <v>1</v>
      </c>
    </row>
    <row r="27">
      <c r="A27" s="304" t="inlineStr">
        <is>
          <t>规制工具</t>
        </is>
      </c>
      <c r="B27" s="304" t="inlineStr">
        <is>
          <t>技术标准</t>
        </is>
      </c>
      <c r="C27" s="304" t="inlineStr">
        <is>
          <t>陆路交通燃料生物燃料配额</t>
        </is>
      </c>
      <c r="D27" s="304" t="inlineStr">
        <is>
          <t>BQL</t>
        </is>
      </c>
      <c r="E27" s="304" t="inlineStr">
        <is>
          <t>生物燃料配额规定可混合成特定燃料类型的各种组分的允许比例和特征。混合可能包括组合不同等级的汽油、柴油、生物柴油、乙醇、氢或其他替代燃料，用于陆路交通燃料。它们也称为燃料掺混标准。</t>
        </is>
      </c>
      <c r="F27" s="304" t="inlineStr">
        <is>
          <t>交通</t>
        </is>
      </c>
      <c r="G27" s="304" t="inlineStr">
        <is>
          <t>间接</t>
        </is>
      </c>
      <c r="H27" s="304" t="inlineStr">
        <is>
          <t>供给侧</t>
        </is>
      </c>
      <c r="I27" s="304" t="n">
        <v>1</v>
      </c>
    </row>
    <row r="28">
      <c r="A28" s="304" t="inlineStr">
        <is>
          <t>规制工具</t>
        </is>
      </c>
      <c r="B28" s="304" t="inlineStr">
        <is>
          <t>技术标准</t>
        </is>
      </c>
      <c r="C28" s="304" t="inlineStr">
        <is>
          <t>电动机最低能源绩效标准（MEPS）</t>
        </is>
      </c>
      <c r="D28" s="304" t="inlineStr">
        <is>
          <t>MEM</t>
        </is>
      </c>
      <c r="E28" s="304" t="inlineStr">
        <is>
          <t>MEPS 规定电动机在特定市场出售或分配前必须达到的基准能效水平。</t>
        </is>
      </c>
      <c r="F28" s="304" t="inlineStr">
        <is>
          <t>工业</t>
        </is>
      </c>
      <c r="G28" s="304" t="inlineStr">
        <is>
          <t>直接</t>
        </is>
      </c>
      <c r="H28" s="304" t="inlineStr">
        <is>
          <t>供给侧</t>
        </is>
      </c>
      <c r="I28" s="304" t="n">
        <v>3</v>
      </c>
    </row>
    <row r="29">
      <c r="A29" s="304" t="inlineStr">
        <is>
          <t>规制工具</t>
        </is>
      </c>
      <c r="B29" s="304" t="inlineStr">
        <is>
          <t>技术标准</t>
        </is>
      </c>
      <c r="C29" s="304" t="inlineStr">
        <is>
          <t>消耗臭氧层物质禁止和淘汰</t>
        </is>
      </c>
      <c r="D29" s="304" t="inlineStr">
        <is>
          <t>ODS</t>
        </is>
      </c>
      <c r="E29" s="304" t="inlineStr">
        <is>
          <t>禁止或逐步停止消耗臭氧层物质（ODS）的生产、销售、进出口或使用的规制工具。消耗臭氧层物质包括氯氟碳化物（CFCs）、哈龙、四氯化碳、甲基氯仿、氢氯氟碳化物（HCFs）和甲基溴等。减缓相关性为间接：许多消耗臭氧层物质同时也是具有高全球变暖潜值的强效温室气体，根据《蒙特利尔议定书》对其进行淘汰已经产生了显著的气候协同效益。</t>
        </is>
      </c>
      <c r="F29" s="304" t="inlineStr">
        <is>
          <t>工业</t>
        </is>
      </c>
      <c r="G29" s="304" t="inlineStr">
        <is>
          <t>间接</t>
        </is>
      </c>
      <c r="H29" s="304" t="inlineStr">
        <is>
          <t>供给侧</t>
        </is>
      </c>
      <c r="I29" s="304" t="n">
        <v>1</v>
      </c>
    </row>
    <row r="30">
      <c r="A30" s="304" t="inlineStr">
        <is>
          <t>规制工具</t>
        </is>
      </c>
      <c r="B30" s="304" t="inlineStr">
        <is>
          <t>技术标准</t>
        </is>
      </c>
      <c r="C30" s="304" t="inlineStr">
        <is>
          <t>含氟温室气体禁止和淘汰</t>
        </is>
      </c>
      <c r="D30" s="304" t="inlineStr">
        <is>
          <t>FGA</t>
        </is>
      </c>
      <c r="E30" s="304" t="inlineStr">
        <is>
          <t>禁止或逐步停止含氟温室气体（F-gases）——包括氢氟碳化物（HFCs）、全氟化碳（PFCs）、六氟化硫（SF6）和三氟化氮（NF3）——或含/依赖含氟温室气体的产品和设备的生产、销售、进出口或使用的规制工具。含氟温室气体是具有高全球变暖潜值的强效温室气体，其GWP值可达二氧化碳的数百至数千倍。《蒙特利尔议定书》基加利修正案要求逐步削减HFCs。减缓相关性为直接。</t>
        </is>
      </c>
      <c r="F30" s="304" t="inlineStr">
        <is>
          <t>工业</t>
        </is>
      </c>
      <c r="G30" s="304" t="inlineStr">
        <is>
          <t>直接</t>
        </is>
      </c>
      <c r="H30" s="304" t="inlineStr">
        <is>
          <t>供给侧</t>
        </is>
      </c>
      <c r="I30" s="304" t="n">
        <v>1</v>
      </c>
    </row>
    <row r="31">
      <c r="A31" s="304" t="inlineStr">
        <is>
          <t>规制工具</t>
        </is>
      </c>
      <c r="B31" s="304" t="inlineStr">
        <is>
          <t>技术标准</t>
        </is>
      </c>
      <c r="C31" s="304" t="inlineStr">
        <is>
          <t>塑料制品禁止和淘汰</t>
        </is>
      </c>
      <c r="D31" s="304" t="inlineStr">
        <is>
          <t>BPP</t>
        </is>
      </c>
      <c r="E31" s="304" t="inlineStr">
        <is>
          <t>禁止或逐步停止特定塑料制品的生产、销售或使用的规制工具。典型措施包括禁止生产和销售超薄塑料购物袋、一次性发泡塑料餐具、一次性塑料吸管、一次性塑料棉签和含塑料微珠的日化产品，以及禁止在餐饮、快递、酒店等行业使用不可降解一次性塑料制品。减缓相关性为间接：通过减少石油基塑料的生产和消费，避免了上游化石原料开采和加工环节的温室气体排放。</t>
        </is>
      </c>
      <c r="F31" s="304" t="inlineStr">
        <is>
          <t>工业</t>
        </is>
      </c>
      <c r="G31" s="304" t="inlineStr">
        <is>
          <t>间接</t>
        </is>
      </c>
      <c r="H31" s="304" t="inlineStr">
        <is>
          <t>供给侧</t>
        </is>
      </c>
      <c r="I31" s="304" t="n">
        <v>1</v>
      </c>
    </row>
    <row r="32">
      <c r="A32" s="304" t="inlineStr">
        <is>
          <t>规制工具</t>
        </is>
      </c>
      <c r="B32" s="304" t="inlineStr">
        <is>
          <t>绩效标准</t>
        </is>
      </c>
      <c r="C32" s="304" t="inlineStr">
        <is>
          <t>燃油经济性标准</t>
        </is>
      </c>
      <c r="D32" s="304" t="inlineStr">
        <is>
          <t>FEC</t>
        </is>
      </c>
      <c r="E32" s="304" t="inlineStr">
        <is>
          <t>规范制造商销售车辆的平均燃油效率。它们也称为机动车最低能效标准、燃油效率要求或温室气体/二氧化碳排放标准。燃油经济性标准可以采用不同合规单位，例如按单车或按车队平均执行，也可以用不同单位表示，包括每升汽油当量行驶公里数、每公里汽油当量、每升汽油当量二氧化碳克数或每公里二氧化碳克数。</t>
        </is>
      </c>
      <c r="F32" s="304" t="inlineStr">
        <is>
          <t>交通</t>
        </is>
      </c>
      <c r="G32" s="304" t="inlineStr">
        <is>
          <t>直接</t>
        </is>
      </c>
      <c r="H32" s="304" t="inlineStr">
        <is>
          <t>供给侧</t>
        </is>
      </c>
      <c r="I32" s="304" t="n">
        <v>5</v>
      </c>
    </row>
    <row r="33">
      <c r="A33" s="304" t="inlineStr">
        <is>
          <t>规制工具</t>
        </is>
      </c>
      <c r="B33" s="304" t="inlineStr">
        <is>
          <t>绩效标准</t>
        </is>
      </c>
      <c r="C33" s="304" t="inlineStr">
        <is>
          <t>建筑最低能源绩效标准（MEPS）</t>
        </is>
      </c>
      <c r="D33" s="304" t="inlineStr">
        <is>
          <t>MEB</t>
        </is>
      </c>
      <c r="E33" s="304" t="inlineStr">
        <is>
          <t>MEPS 规定建筑在建造、出售或出租前必须达到的基准能效水平。具体而言，它要求建筑能源消耗不得超过某一最高水平。</t>
        </is>
      </c>
      <c r="F33" s="304" t="inlineStr">
        <is>
          <t>建筑</t>
        </is>
      </c>
      <c r="G33" s="304" t="inlineStr">
        <is>
          <t>直接</t>
        </is>
      </c>
      <c r="H33" s="304" t="inlineStr">
        <is>
          <t>供给侧</t>
        </is>
      </c>
      <c r="I33" s="304" t="n">
        <v>2</v>
      </c>
    </row>
    <row r="34">
      <c r="A34" s="304" t="inlineStr">
        <is>
          <t>规制工具</t>
        </is>
      </c>
      <c r="B34" s="304" t="inlineStr">
        <is>
          <t>绩效标准</t>
        </is>
      </c>
      <c r="C34" s="304" t="inlineStr">
        <is>
          <t>烹饪系统最低能源绩效标准（MEPS）</t>
        </is>
      </c>
      <c r="D34" s="304" t="inlineStr">
        <is>
          <t>MEC</t>
        </is>
      </c>
      <c r="E34" s="304" t="inlineStr">
        <is>
          <t>MEPS 规定烹饪系统在特定市场出售或分配前必须达到的基准能效水平。</t>
        </is>
      </c>
      <c r="F34" s="304" t="inlineStr">
        <is>
          <t>建筑</t>
        </is>
      </c>
      <c r="G34" s="304" t="inlineStr">
        <is>
          <t>直接</t>
        </is>
      </c>
      <c r="H34" s="304" t="inlineStr">
        <is>
          <t>供给侧</t>
        </is>
      </c>
      <c r="I34" s="304" t="n">
        <v>3</v>
      </c>
    </row>
    <row r="35">
      <c r="A35" s="304" t="inlineStr">
        <is>
          <t>规制工具</t>
        </is>
      </c>
      <c r="B35" s="304" t="inlineStr">
        <is>
          <t>绩效标准</t>
        </is>
      </c>
      <c r="C35" s="304" t="inlineStr">
        <is>
          <t>电器最低能源绩效标准（MEPS）</t>
        </is>
      </c>
      <c r="D35" s="304" t="inlineStr">
        <is>
          <t>MEA</t>
        </is>
      </c>
      <c r="E35" s="304" t="inlineStr">
        <is>
          <t>MEPS 规定电器在特定市场出售或分配前必须达到的基准能效水平。</t>
        </is>
      </c>
      <c r="F35" s="304" t="inlineStr">
        <is>
          <t>工业；建筑</t>
        </is>
      </c>
      <c r="G35" s="304" t="inlineStr">
        <is>
          <t>直接</t>
        </is>
      </c>
      <c r="H35" s="304" t="inlineStr">
        <is>
          <t>供给侧</t>
        </is>
      </c>
      <c r="I35" s="304" t="n">
        <v>30</v>
      </c>
    </row>
    <row r="36">
      <c r="A36" s="304" t="inlineStr">
        <is>
          <t>规制工具</t>
        </is>
      </c>
      <c r="B36" s="304" t="inlineStr">
        <is>
          <t>绩效标准</t>
        </is>
      </c>
      <c r="C36" s="304" t="inlineStr">
        <is>
          <t>照明系统最低能源绩效标准（MEPS）</t>
        </is>
      </c>
      <c r="D36" s="304" t="inlineStr">
        <is>
          <t>MEL</t>
        </is>
      </c>
      <c r="E36" s="304" t="inlineStr">
        <is>
          <t>MEPS 规定照明系统在特定市场出售或分配前必须达到的基准能效水平。</t>
        </is>
      </c>
      <c r="F36" s="304" t="inlineStr">
        <is>
          <t>建筑；工业；交通</t>
        </is>
      </c>
      <c r="G36" s="304" t="inlineStr">
        <is>
          <t>直接</t>
        </is>
      </c>
      <c r="H36" s="304" t="inlineStr">
        <is>
          <t>供给侧</t>
        </is>
      </c>
      <c r="I36" s="304" t="n">
        <v>8</v>
      </c>
    </row>
    <row r="37">
      <c r="A37" s="304" t="inlineStr">
        <is>
          <t>规制工具</t>
        </is>
      </c>
      <c r="B37" s="304" t="inlineStr">
        <is>
          <t>绩效标准</t>
        </is>
      </c>
      <c r="C37" s="304" t="inlineStr">
        <is>
          <t>空间制冷最低能源绩效标准（MEPS）</t>
        </is>
      </c>
      <c r="D37" s="304" t="inlineStr">
        <is>
          <t>MCS</t>
        </is>
      </c>
      <c r="E37" s="304" t="inlineStr">
        <is>
          <t>MEPS 规定空间制冷系统在特定市场出售或分配前必须达到的基准能效水平。</t>
        </is>
      </c>
      <c r="F37" s="304" t="inlineStr">
        <is>
          <t>建筑</t>
        </is>
      </c>
      <c r="G37" s="304" t="inlineStr">
        <is>
          <t>直接</t>
        </is>
      </c>
      <c r="H37" s="304" t="inlineStr">
        <is>
          <t>供给侧</t>
        </is>
      </c>
      <c r="I37" s="304" t="n">
        <v>4</v>
      </c>
    </row>
    <row r="38">
      <c r="A38" s="304" t="inlineStr">
        <is>
          <t>规制工具</t>
        </is>
      </c>
      <c r="B38" s="304" t="inlineStr">
        <is>
          <t>绩效标准</t>
        </is>
      </c>
      <c r="C38" s="304" t="inlineStr">
        <is>
          <t>空间供暖最低能源绩效标准（MEPS）</t>
        </is>
      </c>
      <c r="D38" s="304" t="inlineStr">
        <is>
          <t>MHS</t>
        </is>
      </c>
      <c r="E38" s="304" t="inlineStr">
        <is>
          <t>MEPS 规定空间供暖系统在特定市场出售或分配前必须达到的基准能效水平。</t>
        </is>
      </c>
      <c r="F38" s="304" t="inlineStr">
        <is>
          <t>建筑；工业</t>
        </is>
      </c>
      <c r="G38" s="304" t="inlineStr">
        <is>
          <t>直接</t>
        </is>
      </c>
      <c r="H38" s="304" t="inlineStr">
        <is>
          <t>供给侧</t>
        </is>
      </c>
      <c r="I38" s="304" t="n">
        <v>1</v>
      </c>
    </row>
    <row r="39">
      <c r="A39" s="304" t="inlineStr">
        <is>
          <t>规制工具</t>
        </is>
      </c>
      <c r="B39" s="304" t="inlineStr">
        <is>
          <t>绩效标准</t>
        </is>
      </c>
      <c r="C39" s="304" t="inlineStr">
        <is>
          <t>热水系统最低能源绩效标准（MEPS）</t>
        </is>
      </c>
      <c r="D39" s="304" t="inlineStr">
        <is>
          <t>MWH</t>
        </is>
      </c>
      <c r="E39" s="304" t="inlineStr">
        <is>
          <t>MEPS 规定热水系统在特定市场出售或分配前必须达到的基准能效水平。</t>
        </is>
      </c>
      <c r="F39" s="304" t="inlineStr">
        <is>
          <t>建筑</t>
        </is>
      </c>
      <c r="G39" s="304" t="inlineStr">
        <is>
          <t>直接</t>
        </is>
      </c>
      <c r="H39" s="304" t="inlineStr">
        <is>
          <t>供给侧</t>
        </is>
      </c>
      <c r="I39" s="304" t="n">
        <v>4</v>
      </c>
    </row>
    <row r="40">
      <c r="A40" s="304" t="inlineStr">
        <is>
          <t>规制工具</t>
        </is>
      </c>
      <c r="B40" s="304" t="inlineStr">
        <is>
          <t>绩效标准</t>
        </is>
      </c>
      <c r="C40" s="304" t="inlineStr">
        <is>
          <t>工业热工设备最低能源绩效标准（MEPS）</t>
        </is>
      </c>
      <c r="D40" s="304" t="inlineStr">
        <is>
          <t>MIT</t>
        </is>
      </c>
      <c r="E40" s="304" t="inlineStr">
        <is>
          <t>MEPS 规定工业热工设备在特定市场出售或分配前必须达到的基准能效水平。</t>
        </is>
      </c>
      <c r="F40" s="304" t="inlineStr">
        <is>
          <t>工业</t>
        </is>
      </c>
      <c r="G40" s="304" t="inlineStr">
        <is>
          <t>直接</t>
        </is>
      </c>
      <c r="H40" s="304" t="inlineStr">
        <is>
          <t>供给侧</t>
        </is>
      </c>
      <c r="I40" s="304" t="n">
        <v>3</v>
      </c>
    </row>
    <row r="41">
      <c r="A41" s="304" t="inlineStr">
        <is>
          <t>规制工具</t>
        </is>
      </c>
      <c r="B41" s="304" t="inlineStr">
        <is>
          <t>绩效标准</t>
        </is>
      </c>
      <c r="C41" s="304" t="inlineStr">
        <is>
          <t>制冷设备最低能源绩效标准（MEPS）</t>
        </is>
      </c>
      <c r="D41" s="304" t="inlineStr">
        <is>
          <t>MRE</t>
        </is>
      </c>
      <c r="E41" s="304" t="inlineStr">
        <is>
          <t>MEPS 规定制冷设备在特定市场出售或分配前必须达到的基准能效水平。</t>
        </is>
      </c>
      <c r="F41" s="304" t="inlineStr">
        <is>
          <t>工业；建筑</t>
        </is>
      </c>
      <c r="G41" s="304" t="inlineStr">
        <is>
          <t>直接</t>
        </is>
      </c>
      <c r="H41" s="304" t="inlineStr">
        <is>
          <t>供给侧</t>
        </is>
      </c>
      <c r="I41" s="304" t="n">
        <v>2</v>
      </c>
    </row>
    <row r="42">
      <c r="A42" s="304" t="inlineStr">
        <is>
          <t>规制工具</t>
        </is>
      </c>
      <c r="B42" s="304" t="inlineStr">
        <is>
          <t>绩效标准</t>
        </is>
      </c>
      <c r="C42" s="304" t="inlineStr">
        <is>
          <t>单位产品能源消耗限额</t>
        </is>
      </c>
      <c r="D42" s="304" t="inlineStr">
        <is>
          <t>EIL</t>
        </is>
      </c>
      <c r="E42" s="304" t="inlineStr">
        <is>
          <t>单位产品能源消耗限额规定工业产品单位产量能耗的最高允许值（如吨钢千克标煤、度电克标煤），可适用于存量设施和新建扩建项目，并可设定行业先进基准。</t>
        </is>
      </c>
      <c r="F42" s="304" t="inlineStr">
        <is>
          <t>工业；能源</t>
        </is>
      </c>
      <c r="G42" s="304" t="inlineStr">
        <is>
          <t>直接</t>
        </is>
      </c>
      <c r="H42" s="304" t="inlineStr">
        <is>
          <t>供给侧</t>
        </is>
      </c>
      <c r="I42" s="304" t="n">
        <v>69</v>
      </c>
    </row>
    <row r="43">
      <c r="A43" s="304" t="inlineStr">
        <is>
          <t>规制工具</t>
        </is>
      </c>
      <c r="B43" s="304" t="inlineStr">
        <is>
          <t>绩效标准</t>
        </is>
      </c>
      <c r="C43" s="304" t="inlineStr">
        <is>
          <t>速度限值</t>
        </is>
      </c>
      <c r="D43" s="304" t="inlineStr">
        <is>
          <t>SPD</t>
        </is>
      </c>
      <c r="E43" s="304" t="inlineStr">
        <is>
          <t>速度限值规定机动车辆在道路上行驶的最高允许速度。通过强制降低高速公路和一般道路的车辆行驶速度，降低燃料消耗和温室气体排放。速度限值通常以公里/小时（km/h）为单位，可按道路类型、车辆类型和气象条件分级设定。</t>
        </is>
      </c>
      <c r="F43" s="304" t="inlineStr">
        <is>
          <t>交通</t>
        </is>
      </c>
      <c r="G43" s="304" t="inlineStr">
        <is>
          <t>间接</t>
        </is>
      </c>
      <c r="H43" s="304" t="inlineStr">
        <is>
          <t>需求侧</t>
        </is>
      </c>
      <c r="I43" s="304" t="n">
        <v>1</v>
      </c>
    </row>
    <row r="44">
      <c r="A44" s="304" t="inlineStr">
        <is>
          <t>规制工具</t>
        </is>
      </c>
      <c r="B44" s="304" t="inlineStr">
        <is>
          <t>框架性规制</t>
        </is>
      </c>
      <c r="C44" s="304" t="inlineStr">
        <is>
          <t>农业污染管控</t>
        </is>
      </c>
      <c r="D44" s="304" t="inlineStr">
        <is>
          <t>APC</t>
        </is>
      </c>
      <c r="E44" s="304" t="inlineStr">
        <is>
          <t>农业污染管控是对达到一定经营规模的农业生产活动建立污染防治和管控治理框架的监管制度。典型要素包括划定环境敏感区域、要求符合条件的农业经营主体开展环境影响评价、规定污染防治配套设施建设要求、建立废弃物综合利用和无害化处理制度，以及实施备案、监测和行政处罚。与绩效标准的区别在于，该制度建立的是规划—预防—治理—监管的制度流程，而非规定具体的技术排放阈值。</t>
        </is>
      </c>
      <c r="F44" s="304" t="inlineStr">
        <is>
          <t>农业、林业和其他土地利用</t>
        </is>
      </c>
      <c r="G44" s="304" t="inlineStr">
        <is>
          <t>间接</t>
        </is>
      </c>
      <c r="H44" s="304" t="inlineStr">
        <is>
          <t>供给侧</t>
        </is>
      </c>
      <c r="I44" s="304" t="n">
        <v>1</v>
      </c>
    </row>
    <row r="45">
      <c r="A45" s="304" t="inlineStr">
        <is>
          <t>规制工具</t>
        </is>
      </c>
      <c r="B45" s="304" t="inlineStr">
        <is>
          <t>框架性规制</t>
        </is>
      </c>
      <c r="C45" s="304" t="inlineStr">
        <is>
          <t>产能置换</t>
        </is>
      </c>
      <c r="D45" s="304" t="inlineStr">
        <is>
          <t>CAP</t>
        </is>
      </c>
      <c r="E45" s="304" t="inlineStr">
        <is>
          <t>产能置换是要求在特定行业中淘汰一定量既有产能作为审批新建、扩建或改建生产设施前置条件的强制性监管制度。淘汰比例由法规设定。典型要素包括法定的置换比例、对退出产能永久关停的核实，以及将置换义务作为项目审批或许可的前置条件。与目标责任制度的区别在于，该制度建立的是产能准入与退出的联动规则，而非目标分解和考核问责流程。</t>
        </is>
      </c>
      <c r="F45" s="304" t="inlineStr">
        <is>
          <t>工业</t>
        </is>
      </c>
      <c r="G45" s="304" t="inlineStr">
        <is>
          <t>间接</t>
        </is>
      </c>
      <c r="H45" s="304" t="inlineStr">
        <is>
          <t>供给侧</t>
        </is>
      </c>
      <c r="I45" s="304" t="n">
        <v>3</v>
      </c>
    </row>
    <row r="46">
      <c r="A46" s="304" t="inlineStr">
        <is>
          <t>规制工具</t>
        </is>
      </c>
      <c r="B46" s="304" t="inlineStr">
        <is>
          <t>框架性规制</t>
        </is>
      </c>
      <c r="C46" s="304" t="inlineStr">
        <is>
          <t>生态系统保护制度</t>
        </is>
      </c>
      <c r="D46" s="304" t="inlineStr">
        <is>
          <t>ECM</t>
        </is>
      </c>
      <c r="E46" s="304" t="inlineStr">
        <is>
          <t>生态系统保护制度是对特定生态系统类型在国家层面建立约束性保护和修复要求的监管制度框架。典型要素包括：划定保护区域或保护区并实施分级土地用途管制和资源开发限制；制定含量化目标的强制性保护和修复方案；建立监测评估体系；以及通过行政和法律制裁手段强制执行。减缓相关性为间接，主要通过保护和增强自然碳汇（森林、草原、湿地）发挥作用。与农业污染管控的区别在于，该制度规制的是生态系统层面的保护和修复，而非农业生产活动造成的污染。</t>
        </is>
      </c>
      <c r="F46" s="304" t="inlineStr">
        <is>
          <t>农业、林业和其他土地利用</t>
        </is>
      </c>
      <c r="G46" s="304" t="inlineStr">
        <is>
          <t>间接</t>
        </is>
      </c>
      <c r="H46" s="304" t="inlineStr">
        <is>
          <t>供给侧</t>
        </is>
      </c>
      <c r="I46" s="304" t="n">
        <v>3</v>
      </c>
    </row>
    <row r="47">
      <c r="A47" s="304" t="inlineStr">
        <is>
          <t>规制工具</t>
        </is>
      </c>
      <c r="B47" s="304" t="inlineStr">
        <is>
          <t>框架性规制</t>
        </is>
      </c>
      <c r="C47" s="304" t="inlineStr">
        <is>
          <t>生态保护补偿</t>
        </is>
      </c>
      <c r="D47" s="304" t="inlineStr">
        <is>
          <t>ECO</t>
        </is>
      </c>
      <c r="E47" s="304" t="inlineStr">
        <is>
          <t>生态保护补偿是由政府或生态系统服务受益方向承担生态保护或修复的主体提供经济补偿的治理框架，覆盖其放弃发展机会的成本和直接保护成本。可通过政府间财政转移支付、跨行政区域补偿和市场化机制（如生态系统服务付费、生物多样性抵消和资源权利交易）等多种方式实施。补偿标准可与所提供的生态系统服务价值或经核实的保护成效挂钩。与独立的生态系统服务付费的区别在于，该框架建立了跨部门、全类型的生态保护综合治理体系，而非针对特定土地管理实践的项目型支付工具。减缓相关性通常为间接，通过维护和增强自然碳汇的固碳能力发挥作用。</t>
        </is>
      </c>
      <c r="F47" s="304" t="inlineStr">
        <is>
          <t>农业、林业和其他土地利用</t>
        </is>
      </c>
      <c r="G47" s="304" t="inlineStr">
        <is>
          <t>间接</t>
        </is>
      </c>
      <c r="H47" s="304" t="inlineStr">
        <is>
          <t>供给侧</t>
        </is>
      </c>
      <c r="I47" s="304" t="n">
        <v>1</v>
      </c>
    </row>
    <row r="48">
      <c r="A48" s="304" t="inlineStr">
        <is>
          <t>规制工具</t>
        </is>
      </c>
      <c r="B48" s="304" t="inlineStr">
        <is>
          <t>框架性规制</t>
        </is>
      </c>
      <c r="C48" s="304" t="inlineStr">
        <is>
          <t>企业能源管理义务</t>
        </is>
      </c>
      <c r="D48" s="304" t="inlineStr">
        <is>
          <t>EEM</t>
        </is>
      </c>
      <c r="E48" s="304" t="inlineStr">
        <is>
          <t>企业能源管理义务是要求特定主体建立并维持内部能源管理体系的规制工具。典型义务包括配备合格的能源管理人员、开展能源计量与统计报告、实施定期能源审计、报送能源利用状况报告，并设有违规处罚。与目标责任制度的区别在于，该制度规定的是企业必须建立的内部管理基础设施和持续合规流程，而非设定量化绩效目标并层层分解考核。</t>
        </is>
      </c>
      <c r="F48" s="304" t="inlineStr">
        <is>
          <t>跨部门</t>
        </is>
      </c>
      <c r="G48" s="304" t="inlineStr">
        <is>
          <t>直接</t>
        </is>
      </c>
      <c r="H48" s="304" t="inlineStr">
        <is>
          <t>需求侧</t>
        </is>
      </c>
      <c r="I48" s="304" t="n">
        <v>1</v>
      </c>
    </row>
    <row r="49">
      <c r="A49" s="304" t="inlineStr">
        <is>
          <t>规制工具</t>
        </is>
      </c>
      <c r="B49" s="304" t="inlineStr">
        <is>
          <t>框架性规制</t>
        </is>
      </c>
      <c r="C49" s="304" t="inlineStr">
        <is>
          <t>公共机构能源绩效管理框架</t>
        </is>
      </c>
      <c r="D49" s="304" t="inlineStr">
        <is>
          <t>EPM</t>
        </is>
      </c>
      <c r="E49" s="304" t="inlineStr">
        <is>
          <t>对政府机构、学校、医院等公共部门实体的能源消耗建立治理流程和制度框架的规制工具。典型要素包括能源消耗目标设定与绩效评估、能源消耗定额或预算管理、能源计量与统计报告义务、针对既有设施的定期能源审计及整改跟踪，以及对节能产品和服务的优先采购要求。与绩效标准的区别在于，该工具建立的是制度化的治理流程（规划—预算—审计—评估），而非针对单个设备或建筑直接规定能源绩效的技术阈值。</t>
        </is>
      </c>
      <c r="F49" s="304" t="inlineStr">
        <is>
          <t>建筑</t>
        </is>
      </c>
      <c r="G49" s="304" t="inlineStr">
        <is>
          <t>直接</t>
        </is>
      </c>
      <c r="H49" s="304" t="inlineStr">
        <is>
          <t>需求侧</t>
        </is>
      </c>
      <c r="I49" s="304" t="n">
        <v>1</v>
      </c>
    </row>
    <row r="50">
      <c r="A50" s="304" t="inlineStr">
        <is>
          <t>规制工具</t>
        </is>
      </c>
      <c r="B50" s="304" t="inlineStr">
        <is>
          <t>框架性规制</t>
        </is>
      </c>
      <c r="C50" s="304" t="inlineStr">
        <is>
          <t>生产者责任延伸</t>
        </is>
      </c>
      <c r="D50" s="304" t="inlineStr">
        <is>
          <t>EPR</t>
        </is>
      </c>
      <c r="E50" s="304" t="inlineStr">
        <is>
          <t>生产者责任延伸是要求产品生产者对其产品全生命周期（特别是废弃后回收和处理）承担延伸责任的治理制度框架。典型要素包括：生产者须承担生态设计、再生原料使用、废弃产品回收体系建设和信息公开等责任；覆盖特定产品类别（电器电子、汽车、铅酸蓄电池、包装物、光伏组件、动力电池等）；建立产品溯源信息平台和编码标识制度；以及包括行政处罚在内的法律责任条款。与目标责任制度的区别在于，该制度建立的是生产者的全生命周期责任规则体系，而非目标分解和考核问责流程。</t>
        </is>
      </c>
      <c r="F50" s="304" t="inlineStr">
        <is>
          <t>跨部门；废弃物；工业</t>
        </is>
      </c>
      <c r="G50" s="304" t="inlineStr">
        <is>
          <t>间接</t>
        </is>
      </c>
      <c r="H50" s="304" t="inlineStr">
        <is>
          <t>供给侧</t>
        </is>
      </c>
      <c r="I50" s="304" t="n">
        <v>3</v>
      </c>
    </row>
    <row r="51">
      <c r="A51" s="304" t="inlineStr">
        <is>
          <t>规制工具</t>
        </is>
      </c>
      <c r="B51" s="304" t="inlineStr">
        <is>
          <t>框架性规制</t>
        </is>
      </c>
      <c r="C51" s="304" t="inlineStr">
        <is>
          <t>生态环境分区管控</t>
        </is>
      </c>
      <c r="D51" s="304" t="inlineStr">
        <is>
          <t>EEZ</t>
        </is>
      </c>
      <c r="E51" s="304" t="inlineStr">
        <is>
          <t>生态环境分区管控是根据生态敏感性、环境承载能力和资源禀赋，将一个行政区划分为不同管理单元并施以差异化准入限制和环境管理要求的空间治理制度框架。典型要素包括按保护优先序划定空间管理单元；针对各类单元制定生态环境准入清单，明确允许、限制和禁止的活动类型；将分区管控成果纳入空间规划、项目审批和环境影响评价等决策流程；以及定期评估和动态调整分区边界。与绩效标准的区别在于，该制度建立的是空间差异化的环境准入规则，而非具体的技术绩效阈值。减缓相关性可为间接，通过对高碳排放项目的空间布局约束和自然碳汇保护发挥作用。</t>
        </is>
      </c>
      <c r="F51" s="304" t="inlineStr">
        <is>
          <t>跨部门</t>
        </is>
      </c>
      <c r="G51" s="304" t="inlineStr">
        <is>
          <t>间接</t>
        </is>
      </c>
      <c r="H51" s="304" t="inlineStr">
        <is>
          <t>供给侧</t>
        </is>
      </c>
      <c r="I51" s="304" t="n">
        <v>1</v>
      </c>
    </row>
    <row r="52">
      <c r="A52" s="304" t="inlineStr">
        <is>
          <t>规制工具</t>
        </is>
      </c>
      <c r="B52" s="304" t="inlineStr">
        <is>
          <t>框架性规制</t>
        </is>
      </c>
      <c r="C52" s="304" t="inlineStr">
        <is>
          <t>产业转型治理</t>
        </is>
      </c>
      <c r="D52" s="304" t="inlineStr">
        <is>
          <t>ITG</t>
        </is>
      </c>
      <c r="E52" s="304" t="inlineStr">
        <is>
          <t>产业转型治理是按环境绩效、能效和技术标准将行业和经济活动划分为不同层级类别（如鼓励类、限制类和淘汰类）并施以差异化市场准入条件的监管制度。新建、改建或扩建项目须符合其行业类别规定的准入条件。典型要素包括法定的行业分类体系、按分类决定项目审批、融资和许可的准入资格、定期修订机制，以及通过投资管理和信贷控制等行政手段强制执行。与目标责任制度的区别在于，该制度建立的是全行业准入分类和准入规则体系，而非目标逐级分解下达和考核问责流程。</t>
        </is>
      </c>
      <c r="F52" s="304" t="inlineStr">
        <is>
          <t>跨部门</t>
        </is>
      </c>
      <c r="G52" s="304" t="inlineStr">
        <is>
          <t>直接</t>
        </is>
      </c>
      <c r="H52" s="304" t="inlineStr">
        <is>
          <t>供给侧</t>
        </is>
      </c>
      <c r="I52" s="304" t="n">
        <v>1</v>
      </c>
    </row>
    <row r="53">
      <c r="A53" s="304" t="inlineStr">
        <is>
          <t>规制工具</t>
        </is>
      </c>
      <c r="B53" s="304" t="inlineStr">
        <is>
          <t>框架性规制</t>
        </is>
      </c>
      <c r="C53" s="304" t="inlineStr">
        <is>
          <t>排污许可管理</t>
        </is>
      </c>
      <c r="D53" s="304" t="inlineStr">
        <is>
          <t>PDP</t>
        </is>
      </c>
      <c r="E53" s="304" t="inlineStr">
        <is>
          <t>排污许可管理是要求排放污染物的企业和其他主体获取并遵守排污许可证的监管制度框架。典型要素包括：建立覆盖所有固定污染源的分类许可制度，根据污染源的规模和环境影响施以差异化监管要求；许可证载明允许排放的污染物种类、浓度、数量和排放方式等条件；持证单位须履行自行监测、合规记录保存、执行报告和信息披露等义务；以及监管部门的监督检查，对无证排污或不按证排污行为实施行政处罚。与目标责任制度的区别在于，该制度建立的是以设施为单位的排污合规运营许可，而非目标分解和考核问责流程。减缓相关性可为间接，通过工业生产和燃料燃烧过程中常规大气污染物与温室气体的协同管控发挥作用。</t>
        </is>
      </c>
      <c r="F53" s="304" t="inlineStr">
        <is>
          <t>工业</t>
        </is>
      </c>
      <c r="G53" s="304" t="inlineStr">
        <is>
          <t>间接</t>
        </is>
      </c>
      <c r="H53" s="304" t="inlineStr">
        <is>
          <t>供给侧</t>
        </is>
      </c>
      <c r="I53" s="304" t="n">
        <v>1</v>
      </c>
    </row>
    <row r="54">
      <c r="A54" s="304" t="inlineStr">
        <is>
          <t>规制工具</t>
        </is>
      </c>
      <c r="B54" s="304" t="inlineStr">
        <is>
          <t>框架性规制</t>
        </is>
      </c>
      <c r="C54" s="304" t="inlineStr">
        <is>
          <t>绿色金融治理框架</t>
        </is>
      </c>
      <c r="D54" s="304" t="inlineStr">
        <is>
          <t>GFG</t>
        </is>
      </c>
      <c r="E54" s="304" t="inlineStr">
        <is>
          <t>绿色金融治理框架是要求金融机构将环境、社会和治理（ESG）因素系统纳入公司治理、战略规划、风险管理、投融资决策和信息披露全流程的监管制度框架。典型要素包括：董事会层面承担气候相关治理责任；建立覆盖全部业务条线和资产类别的ESG风险管理制度；将气候因素纳入投融资尽职调查和审批管理；以及定期的内部审计和公开信息披露。与绿色金融业绩评价的区别在于，该工具建立的是机构内部的ESG治理制度和管理流程，而非监管机构对绿色金融绩效的标准化外部评价。</t>
        </is>
      </c>
      <c r="F54" s="304" t="inlineStr">
        <is>
          <t>跨部门</t>
        </is>
      </c>
      <c r="G54" s="304" t="inlineStr">
        <is>
          <t>间接</t>
        </is>
      </c>
      <c r="H54" s="304" t="inlineStr">
        <is>
          <t>环境</t>
        </is>
      </c>
      <c r="I54" s="304" t="n">
        <v>1</v>
      </c>
    </row>
    <row r="55">
      <c r="A55" s="304" t="inlineStr">
        <is>
          <t>规制工具</t>
        </is>
      </c>
      <c r="B55" s="304" t="inlineStr">
        <is>
          <t>框架性规制</t>
        </is>
      </c>
      <c r="C55" s="304" t="inlineStr">
        <is>
          <t>生产调度管控</t>
        </is>
      </c>
      <c r="D55" s="304" t="inlineStr">
        <is>
          <t>PSM</t>
        </is>
      </c>
      <c r="E55" s="304" t="inlineStr">
        <is>
          <t>生产调度管控是强制要求特定行业工业企业在规定时段按区域或季节差异化计划实施停产或限产的监管制度。典型要素包括按地理区域或季节差异化设定法定停产或限产时段、制定具体到单个生产设施的实施计划、对承担公共服务职能的设施实行差异化安排，以及通过行政制裁手段强制执行。与产能置换的区别在于，该制度调控的是生产的时间安排（通过停产限产实施流量管控），而非产能存量（准入与退出的联动）。</t>
        </is>
      </c>
      <c r="F55" s="304" t="inlineStr">
        <is>
          <t>工业</t>
        </is>
      </c>
      <c r="G55" s="304" t="inlineStr">
        <is>
          <t>间接</t>
        </is>
      </c>
      <c r="H55" s="304" t="inlineStr">
        <is>
          <t>供给侧</t>
        </is>
      </c>
      <c r="I55" s="304" t="n">
        <v>1</v>
      </c>
    </row>
    <row r="56">
      <c r="A56" s="304" t="inlineStr">
        <is>
          <t>规制工具</t>
        </is>
      </c>
      <c r="B56" s="304" t="inlineStr">
        <is>
          <t>框架性规制</t>
        </is>
      </c>
      <c r="C56" s="304" t="inlineStr">
        <is>
          <t>可再生能源优先调度</t>
        </is>
      </c>
      <c r="D56" s="304" t="inlineStr">
        <is>
          <t>RPD</t>
        </is>
      </c>
      <c r="E56" s="304" t="inlineStr">
        <is>
          <t>可再生能源优先调度是建立可再生能源发电优先调度和优先消纳的电力市场治理制度。典型要素包括：可再生能源发电优先调度规则；保障性收购机制；电网企业消纳义务；绿色电力证书制度；以及电力调度机构操作规程和监管执法。与目标责任制度的区别在于，该制度建立的是电力调度和消纳的规则体系，而非目标分解和考核问责流程。</t>
        </is>
      </c>
      <c r="F56" s="304" t="inlineStr">
        <is>
          <t>能源</t>
        </is>
      </c>
      <c r="G56" s="304" t="inlineStr">
        <is>
          <t>直接</t>
        </is>
      </c>
      <c r="H56" s="304" t="inlineStr">
        <is>
          <t>供给侧</t>
        </is>
      </c>
      <c r="I56" s="304" t="n">
        <v>1</v>
      </c>
    </row>
    <row r="57">
      <c r="A57" s="304" t="inlineStr">
        <is>
          <t>规制工具</t>
        </is>
      </c>
      <c r="B57" s="304" t="inlineStr">
        <is>
          <t>框架性规制</t>
        </is>
      </c>
      <c r="C57" s="304" t="inlineStr">
        <is>
          <t>目标责任制度</t>
        </is>
      </c>
      <c r="D57" s="304" t="inlineStr">
        <is>
          <t>TRS</t>
        </is>
      </c>
      <c r="E57" s="304" t="inlineStr">
        <is>
          <t>目标责任制度是建立约束性绩效目标、通过正式的逐级分解下达过程将其分配至下级政府或受规制主体、并对目标完成情况进行监测、评估和问责的治理工具。该制度可适用于能源消费、碳排放或其他环境绩效目标。与绩效标准的区别在于，该制度建立的是目标设定—逐级下达—监测—评估—问责的治理流程，而非针对具体产品或活动规定技术绩效阈值。</t>
        </is>
      </c>
      <c r="F57" s="304" t="inlineStr">
        <is>
          <t>跨部门</t>
        </is>
      </c>
      <c r="G57" s="304" t="inlineStr">
        <is>
          <t>直接</t>
        </is>
      </c>
      <c r="H57" s="304" t="inlineStr">
        <is>
          <t>需求侧；供给侧</t>
        </is>
      </c>
      <c r="I57" s="304" t="n">
        <v>4</v>
      </c>
    </row>
    <row r="58">
      <c r="A58" s="304" t="inlineStr">
        <is>
          <t>政府投资与消费</t>
        </is>
      </c>
      <c r="B58" s="304" t="inlineStr">
        <is>
          <t>公共投资</t>
        </is>
      </c>
      <c r="C58" s="304" t="inlineStr">
        <is>
          <t>政府资助研发与示范计划</t>
        </is>
      </c>
      <c r="D58" s="304" t="inlineStr">
        <is>
          <t>RDD</t>
        </is>
      </c>
      <c r="E58" s="304" t="inlineStr">
        <is>
          <t>政府计划通过竞争性资助支持节能减排相关技术的研究、开发与示范（RD&amp;D）。通常采用共同融资安排，要求受资助方按规定比例提供配套资金。资金通过公开征集建议书分配，并根据技术和商业标准进行评审。它不同于一般科学技术资助，因为该计划明确指向能够减少温室气体排放并支持国家气候目标的技术。</t>
        </is>
      </c>
      <c r="F58" s="304" t="inlineStr">
        <is>
          <t>交通；工业；能源；建筑</t>
        </is>
      </c>
      <c r="G58" s="304" t="inlineStr">
        <is>
          <t>直接；间接</t>
        </is>
      </c>
      <c r="H58" s="304" t="inlineStr">
        <is>
          <t>供给侧</t>
        </is>
      </c>
      <c r="I58" s="304" t="n">
        <v>6</v>
      </c>
    </row>
    <row r="59">
      <c r="A59" s="304" t="inlineStr">
        <is>
          <t>政府投资与消费</t>
        </is>
      </c>
      <c r="B59" s="304" t="inlineStr">
        <is>
          <t>公共投资</t>
        </is>
      </c>
      <c r="C59" s="304" t="inlineStr">
        <is>
          <t>中央预算内投资</t>
        </is>
      </c>
      <c r="D59" s="304" t="inlineStr">
        <is>
          <t>CBI</t>
        </is>
      </c>
      <c r="E59" s="304" t="inlineStr">
        <is>
          <t>政府以资本补助和直接投资方式投入能够实现或加速温室气体减排、促进节能降碳或加强生态保护修复的固定资产项目支出。涵盖低碳交通、节能降碳改造和生态修复等与气候相关的基础设施。资金通常以直接投资、资本金注入或投资补助方式提供，常设有配套资金或共同出资要求。</t>
        </is>
      </c>
      <c r="F59" s="304" t="inlineStr">
        <is>
          <t>交通；工业；能源；建筑；农业、林业和其他土地利用</t>
        </is>
      </c>
      <c r="G59" s="304" t="inlineStr">
        <is>
          <t>直接；间接</t>
        </is>
      </c>
      <c r="H59" s="304" t="inlineStr">
        <is>
          <t>供给侧</t>
        </is>
      </c>
      <c r="I59" s="304" t="n">
        <v>5</v>
      </c>
    </row>
    <row r="60">
      <c r="A60" s="304" t="inlineStr">
        <is>
          <t>政府投资与消费</t>
        </is>
      </c>
      <c r="B60" s="304" t="inlineStr">
        <is>
          <t>公共投资</t>
        </is>
      </c>
      <c r="C60" s="304" t="inlineStr">
        <is>
          <t>政府投资基金</t>
        </is>
      </c>
      <c r="D60" s="304" t="inlineStr">
        <is>
          <t>GIF</t>
        </is>
      </c>
      <c r="E60" s="304" t="inlineStr">
        <is>
          <t>政府通过出资设立或参股绿色投资基金，以市场化原则运作，运用股权、债权等多种工具引导社会资本投向气候减缓、环境保护、清洁能源和绿色基础设施等领域。与直接资本补助的区别在于，政府作为出资人通过基金载体进行投资，兼顾资本保值与绿色效益双重目标，而非直接财政拨款。</t>
        </is>
      </c>
      <c r="F60" s="304" t="inlineStr">
        <is>
          <t>跨部门</t>
        </is>
      </c>
      <c r="G60" s="304" t="inlineStr">
        <is>
          <t>直接</t>
        </is>
      </c>
      <c r="H60" s="304" t="inlineStr">
        <is>
          <t>供给侧</t>
        </is>
      </c>
      <c r="I60" s="304" t="n">
        <v>1</v>
      </c>
    </row>
    <row r="61">
      <c r="A61" s="304" t="inlineStr">
        <is>
          <t>政府投资与消费</t>
        </is>
      </c>
      <c r="B61" s="304" t="inlineStr">
        <is>
          <t>公共采购</t>
        </is>
      </c>
      <c r="C61" s="304" t="inlineStr">
        <is>
          <t>绿色公共采购</t>
        </is>
      </c>
      <c r="D61" s="304" t="inlineStr">
        <is>
          <t>GPP</t>
        </is>
      </c>
      <c r="E61" s="304" t="inlineStr">
        <is>
          <t>政府通过采购政策和实践，强制要求或优先采购在全生命周期内具有更低环境和气候影响的货物、服务和工程。符合绿色公共采购条件的产品和服务通常须满足特定的能效或环境绩效标准，并持有认可的环境标志或节能认证。绿色公共采购覆盖一系列产品类别，包括耗能设备、建材、车辆和数据中心基础设施。与公共投资的区别在于，该工具通过采购指令和优先规则发挥政府采购的市场力量，而非直接资本支出。</t>
        </is>
      </c>
      <c r="F61" s="304" t="inlineStr">
        <is>
          <t>工业；建筑；交通</t>
        </is>
      </c>
      <c r="G61" s="304" t="inlineStr">
        <is>
          <t>直接；间接</t>
        </is>
      </c>
      <c r="H61" s="304" t="inlineStr">
        <is>
          <t>需求侧</t>
        </is>
      </c>
      <c r="I61" s="304" t="n">
        <v>6</v>
      </c>
    </row>
    <row r="62">
      <c r="A62" s="304" t="inlineStr">
        <is>
          <t>政府投资与消费</t>
        </is>
      </c>
      <c r="B62" s="304" t="inlineStr">
        <is>
          <t>公共评估规则</t>
        </is>
      </c>
      <c r="C62" s="304" t="inlineStr">
        <is>
          <t>战略环境评价</t>
        </is>
      </c>
      <c r="D62" s="304" t="inlineStr">
        <is>
          <t>SEA</t>
        </is>
      </c>
      <c r="E62" s="304" t="inlineStr">
        <is>
          <t>战略环境评价是对政府政策、规划和计划等决策进行环境影响评估的规制工具。要求规划编制机关在规划编制过程中组织开展环境影响评价，编制环境报告，征求公众和相关部门的意见，并将环评结论作为规划审批决策的重要依据。通过对战略层面决策施加包括气候减缓在内的环境评估，从决策源头预防或减轻不良环境影响，处于项目层面评价的上游。</t>
        </is>
      </c>
      <c r="F62" s="304" t="inlineStr">
        <is>
          <t>跨部门</t>
        </is>
      </c>
      <c r="G62" s="304" t="inlineStr">
        <is>
          <t>间接</t>
        </is>
      </c>
      <c r="H62" s="304" t="inlineStr">
        <is>
          <t>环境</t>
        </is>
      </c>
      <c r="I62" s="304" t="n">
        <v>1</v>
      </c>
    </row>
    <row r="63">
      <c r="A63" s="304" t="inlineStr">
        <is>
          <t>政府投资与消费</t>
        </is>
      </c>
      <c r="B63" s="304" t="inlineStr">
        <is>
          <t>公共评估规则</t>
        </is>
      </c>
      <c r="C63" s="304" t="inlineStr">
        <is>
          <t>气候绩效评估考核</t>
        </is>
      </c>
      <c r="D63" s="304" t="inlineStr">
        <is>
          <t>CPA</t>
        </is>
      </c>
      <c r="E63" s="304" t="inlineStr">
        <is>
          <t>气候绩效评估考核是建立量化气候相关绩效指标、定期测量核验进展、并将评估结果应用于强化气候目标问责与激励的治理工具。指标可涵盖温室气体减排、可再生能源部署、能效提升及其他与气候相关的维度。评估框架可适用于各级政府、公共机构或其他指定实体。</t>
        </is>
      </c>
      <c r="F63" s="304" t="inlineStr">
        <is>
          <t>跨部门</t>
        </is>
      </c>
      <c r="G63" s="304" t="inlineStr">
        <is>
          <t>间接</t>
        </is>
      </c>
      <c r="H63" s="304" t="inlineStr">
        <is>
          <t>环境</t>
        </is>
      </c>
      <c r="I63" s="304" t="n">
        <v>1</v>
      </c>
    </row>
    <row r="64">
      <c r="A64" s="304" t="inlineStr">
        <is>
          <t>政府投资与消费</t>
        </is>
      </c>
      <c r="B64" s="304" t="inlineStr">
        <is>
          <t>公共评估规则</t>
        </is>
      </c>
      <c r="C64" s="304" t="inlineStr">
        <is>
          <t>环境影响评价</t>
        </is>
      </c>
      <c r="D64" s="304" t="inlineStr">
        <is>
          <t>EIA</t>
        </is>
      </c>
      <c r="E64" s="304" t="inlineStr">
        <is>
          <t>环境影响评价是对拟议建设项目实施后可能造成的环境影响进行分析、预测和评估，提出预防或减轻不良环境影响的对策措施，并进行跟踪监测的制度。根据环境影响程度对建设项目实行分类管理，建设单位须在项目开工前完成环评文件的编制和审批，未经审批不得开工建设。</t>
        </is>
      </c>
      <c r="F64" s="304" t="inlineStr">
        <is>
          <t>跨部门</t>
        </is>
      </c>
      <c r="G64" s="304" t="inlineStr">
        <is>
          <t>间接</t>
        </is>
      </c>
      <c r="H64" s="304" t="inlineStr">
        <is>
          <t>环境</t>
        </is>
      </c>
      <c r="I64" s="304" t="n">
        <v>1</v>
      </c>
    </row>
    <row r="65">
      <c r="A65" s="304" t="inlineStr">
        <is>
          <t>政府投资与消费</t>
        </is>
      </c>
      <c r="B65" s="304" t="inlineStr">
        <is>
          <t>公共评估规则</t>
        </is>
      </c>
      <c r="C65" s="304" t="inlineStr">
        <is>
          <t>投资项目节能减排评价</t>
        </is>
      </c>
      <c r="D65" s="304" t="inlineStr">
        <is>
          <t>ECR</t>
        </is>
      </c>
      <c r="E65" s="304" t="inlineStr">
        <is>
          <t>投资项目节能减排评价是要求拟建固定资产投资项目在获得审批前对其预计能源消费和碳排放进行评估的准入筛选工具。通过对项目用能方案、能效水平和预计碳排放量与强度进行审查，将评估结论作为项目审批和后续监管的条件，从投资决策源头控制能源消费和碳排放。</t>
        </is>
      </c>
      <c r="F65" s="304" t="inlineStr">
        <is>
          <t>跨部门</t>
        </is>
      </c>
      <c r="G65" s="304" t="inlineStr">
        <is>
          <t>直接</t>
        </is>
      </c>
      <c r="H65" s="304" t="inlineStr">
        <is>
          <t>环境</t>
        </is>
      </c>
      <c r="I65" s="304" t="n">
        <v>1</v>
      </c>
    </row>
    <row r="66">
      <c r="A66" s="304" t="inlineStr">
        <is>
          <t>政府投资与消费</t>
        </is>
      </c>
      <c r="B66" s="304" t="inlineStr">
        <is>
          <t>公共评估规则</t>
        </is>
      </c>
      <c r="C66" s="304" t="inlineStr">
        <is>
          <t>环境合规审计</t>
        </is>
      </c>
      <c r="D66" s="304" t="inlineStr">
        <is>
          <t>ECA</t>
        </is>
      </c>
      <c r="E66" s="304" t="inlineStr">
        <is>
          <t>环境合规审计是对特定工业设施的能源消耗、污染物排放和有害物质使用情况实施强制性政府组织审计的规制工具。超过规定阈值的设施须接受审计，提出减少能源和物料消耗、减少污染物排放的改进方案，并对实施效果进行跟踪核验。与企业能源管理义务的区别在于，审计由超标情形触发，侧重于识别并落实具体改进措施。</t>
        </is>
      </c>
      <c r="F66" s="304" t="inlineStr">
        <is>
          <t>工业</t>
        </is>
      </c>
      <c r="G66" s="304" t="inlineStr">
        <is>
          <t>间接</t>
        </is>
      </c>
      <c r="H66" s="304" t="inlineStr">
        <is>
          <t>环境</t>
        </is>
      </c>
      <c r="I66" s="304" t="n">
        <v>1</v>
      </c>
    </row>
    <row r="67">
      <c r="A67" s="304" t="inlineStr">
        <is>
          <t>信息工具</t>
        </is>
      </c>
      <c r="B67" s="304" t="inlineStr">
        <is>
          <t>比较性能效标签</t>
        </is>
      </c>
      <c r="C67" s="304" t="inlineStr">
        <is>
          <t>建筑能效标签</t>
        </is>
      </c>
      <c r="D67" s="304" t="inlineStr">
        <is>
          <t>ELB</t>
        </is>
      </c>
      <c r="E67" s="304" t="inlineStr">
        <is>
          <t>要求市场中的行为主体（不包括政府单位）为投放市场的建筑加贴有关环境绩效、特征或属性的标签。</t>
        </is>
      </c>
      <c r="F67" s="304" t="inlineStr">
        <is>
          <t>建筑</t>
        </is>
      </c>
      <c r="G67" s="304" t="inlineStr">
        <is>
          <t>间接</t>
        </is>
      </c>
      <c r="H67" s="304" t="inlineStr">
        <is>
          <t>需求侧</t>
        </is>
      </c>
      <c r="I67" s="304" t="n">
        <v>1</v>
      </c>
    </row>
    <row r="68">
      <c r="A68" s="304" t="inlineStr">
        <is>
          <t>信息工具</t>
        </is>
      </c>
      <c r="B68" s="304" t="inlineStr">
        <is>
          <t>比较性能效标签</t>
        </is>
      </c>
      <c r="C68" s="304" t="inlineStr">
        <is>
          <t>产品和电器能效标签</t>
        </is>
      </c>
      <c r="D68" s="304" t="inlineStr">
        <is>
          <t>ELP</t>
        </is>
      </c>
      <c r="E68" s="304" t="inlineStr">
        <is>
          <t>要求市场中的行为主体（不包括政府单位）为投放市场的产品和电器加贴有关环境绩效、特征或属性的标签。</t>
        </is>
      </c>
      <c r="F68" s="304" t="inlineStr">
        <is>
          <t>工业；建筑；能源</t>
        </is>
      </c>
      <c r="G68" s="304" t="inlineStr">
        <is>
          <t>间接</t>
        </is>
      </c>
      <c r="H68" s="304" t="inlineStr">
        <is>
          <t>需求侧</t>
        </is>
      </c>
      <c r="I68" s="304" t="n">
        <v>1</v>
      </c>
    </row>
    <row r="69">
      <c r="A69" s="304" t="inlineStr">
        <is>
          <t>信息工具</t>
        </is>
      </c>
      <c r="B69" s="304" t="inlineStr">
        <is>
          <t>比较性能效标签</t>
        </is>
      </c>
      <c r="C69" s="304" t="inlineStr">
        <is>
          <t>车辆能效标签</t>
        </is>
      </c>
      <c r="D69" s="304" t="inlineStr">
        <is>
          <t>ELV</t>
        </is>
      </c>
      <c r="E69" s="304" t="inlineStr">
        <is>
          <t>要求市场中的行为主体（不包括政府单位）为投放市场的车辆加贴有关环境绩效、特征或属性的标签。</t>
        </is>
      </c>
      <c r="F69" s="304" t="inlineStr">
        <is>
          <t>交通</t>
        </is>
      </c>
      <c r="G69" s="304" t="inlineStr">
        <is>
          <t>间接</t>
        </is>
      </c>
      <c r="H69" s="304" t="inlineStr">
        <is>
          <t>需求侧</t>
        </is>
      </c>
      <c r="I69" s="304" t="n">
        <v>1</v>
      </c>
    </row>
    <row r="70">
      <c r="A70" s="304" t="inlineStr">
        <is>
          <t>信息工具</t>
        </is>
      </c>
      <c r="B70" s="304" t="inlineStr">
        <is>
          <t>报告与披露要求</t>
        </is>
      </c>
      <c r="C70" s="304" t="inlineStr">
        <is>
          <t>能源统计与审计</t>
        </is>
      </c>
      <c r="D70" s="304" t="inlineStr">
        <is>
          <t>ESA</t>
        </is>
      </c>
      <c r="E70" s="304" t="inlineStr">
        <is>
          <t>要求特定主体（如公共机构）建立能源消费统计调查制度、定期报送能源消费数据并接受能源审计的信息类工具。典型要素包括：统一的能源消费统计指标体系和报表制度；分级分类的数据采集、汇总和报送流程；定期开展的能源审计和用能状况评估；以及数据的应用和公开。与企业能源管理义务（规制工具）的区别在于，该工具侧重于能源消费信息的统计、报告和审计披露，而非建立受规制主体内部完整的能源管理体系和持续合规义务。</t>
        </is>
      </c>
      <c r="F70" s="304" t="inlineStr">
        <is>
          <t>建筑；交通</t>
        </is>
      </c>
      <c r="G70" s="304" t="inlineStr">
        <is>
          <t>间接</t>
        </is>
      </c>
      <c r="H70" s="304" t="inlineStr">
        <is>
          <t>需求侧</t>
        </is>
      </c>
      <c r="I70" s="304" t="n">
        <v>1</v>
      </c>
    </row>
    <row r="71">
      <c r="A71" s="304" t="inlineStr">
        <is>
          <t>信息工具</t>
        </is>
      </c>
      <c r="B71" s="304" t="inlineStr">
        <is>
          <t>报告与披露要求</t>
        </is>
      </c>
      <c r="C71" s="304" t="inlineStr">
        <is>
          <t>可持续信息披露</t>
        </is>
      </c>
      <c r="D71" s="304" t="inlineStr">
        <is>
          <t>SID</t>
        </is>
      </c>
      <c r="E71" s="304" t="inlineStr">
        <is>
          <t>要求企业（含上市公司、重点排污单位等）按照法定框架或证券交易所规则，定期公开披露包含环境（含温室气体排放）、社会和治理（若适用）等维度可持续信息的信息类工具。典型要素包括：依法或依上市规则确定强制披露主体范围；制定统一的可持续信息披露指引或办法，涵盖披露内容、格式、时限和渠道；采用重要性原则确定披露边界；建立统一的信息披露系统平台；以及对未依法披露或披露不实行为的监管和处罚。通过强制性的企业可持续信息公开，增强企业环境与气候行为的透明度和市场监督，引导资本向绿色低碳领域配置，并为碳减排等治理措施提供信息基础。与温室气体排放报告的区别在于，该路径覆盖环境（及社会和治理）全维度议题并以企业公开发布为场景，而非仅针对温室气体排放的量化核算与第三方核查。</t>
        </is>
      </c>
      <c r="F71" s="304" t="inlineStr">
        <is>
          <t>跨部门</t>
        </is>
      </c>
      <c r="G71" s="304" t="inlineStr">
        <is>
          <t>间接；直接</t>
        </is>
      </c>
      <c r="H71" s="304" t="inlineStr">
        <is>
          <t>供给侧</t>
        </is>
      </c>
      <c r="I71" s="304" t="n">
        <v>2</v>
      </c>
    </row>
    <row r="72">
      <c r="A72" s="304" t="inlineStr">
        <is>
          <t>信息工具</t>
        </is>
      </c>
      <c r="B72" s="304" t="inlineStr">
        <is>
          <t>报告与披露要求</t>
        </is>
      </c>
      <c r="C72" s="304" t="inlineStr">
        <is>
          <t>温室气体排放报告</t>
        </is>
      </c>
      <c r="D72" s="304" t="inlineStr">
        <is>
          <t>GRV</t>
        </is>
      </c>
      <c r="E72" s="304" t="inlineStr">
        <is>
          <t>要求特定主体（如达到排放阈值的企业）对其温室气体排放进行系统性量化核算、定期报告并接受第三方独立核查的信息类工具。典型要素包括：以年排放量阈值或其他标准界定须履行报告义务的主体范围；制定统一的温室气体排放核算与报告技术指南或规程；建立排放数据报送和信息管理平台；由具备资质的独立第三方机构对排放数据的准确性、完整性和核算方法合规性进行核查并出具结论；以及对未按规定报告、瞒报或数据造假行为的监管和处罚。报告和核查结果为碳排放权交易市场履约、国家温室气体清单编制和气候政策制定提供数据基础。与可持续信息披露（SID）的区别在于，该工具专门针对温室气体排放的量化核算与第三方独立核查，而非企业环境绩效、环境合规和环境治理信息的整体公开披露。</t>
        </is>
      </c>
      <c r="F72" s="304" t="inlineStr">
        <is>
          <t>能源；工业；交通</t>
        </is>
      </c>
      <c r="G72" s="304" t="inlineStr">
        <is>
          <t>直接</t>
        </is>
      </c>
      <c r="H72" s="304" t="inlineStr">
        <is>
          <t>供给侧</t>
        </is>
      </c>
      <c r="I72" s="304" t="n">
        <v>1</v>
      </c>
    </row>
    <row r="73">
      <c r="A73" s="304" t="inlineStr">
        <is>
          <t>信息工具</t>
        </is>
      </c>
      <c r="B73" s="304" t="inlineStr">
        <is>
          <t>报告与披露要求</t>
        </is>
      </c>
      <c r="C73" s="304" t="inlineStr">
        <is>
          <t>绿色金融统计</t>
        </is>
      </c>
      <c r="D73" s="304" t="inlineStr">
        <is>
          <t>GFS</t>
        </is>
      </c>
      <c r="E73" s="304" t="inlineStr">
        <is>
          <t>要求金融机构按照确定的分类标准和统计方法，定期向监管机构报送其与气候相关金融活动（如绿色贷款、绿色债券、绿色保险等）数据的信息类工具。典型要素包括界定合格绿色金融活动的分类目录、标准化的统计指标体系和报表模板、规定的报送频率和渠道，以及数据质量核查要求。通过系统性地描绘绿色资金流向和规模，为绿色金融政策制定、监管监督和市场透明度提供数据基础。与温室气体排放报告（GRV）的区别在于，该工具统计的是金融机构的绿色金融活动数据（资金流量与存量），而非受规制主体自身的温室气体排放量核算与核查。</t>
        </is>
      </c>
      <c r="F73" s="304" t="inlineStr">
        <is>
          <t>跨部门</t>
        </is>
      </c>
      <c r="G73" s="304" t="inlineStr">
        <is>
          <t>间接</t>
        </is>
      </c>
      <c r="H73" s="304" t="inlineStr">
        <is>
          <t>环境</t>
        </is>
      </c>
      <c r="I73" s="304" t="n">
        <v>2</v>
      </c>
    </row>
    <row r="74">
      <c r="A74" s="304" t="inlineStr">
        <is>
          <t>信息工具</t>
        </is>
      </c>
      <c r="B74" s="304" t="inlineStr">
        <is>
          <t>报告与披露要求</t>
        </is>
      </c>
      <c r="C74" s="304" t="inlineStr">
        <is>
          <t>绿色金融业绩评价</t>
        </is>
      </c>
      <c r="D74" s="304" t="inlineStr">
        <is>
          <t>GFE</t>
        </is>
      </c>
      <c r="E74" s="304" t="inlineStr">
        <is>
          <t>由监管部门依据标准化评价框架，对金融机构与气候相关的金融活动开展定期评价并运用评价结果的信息类工具。典型要素包括确定纳入评价范围的金融机构、设置定量指标（如绿色资产占比、增速和质量等）和定性指标（如治理架构、战略整合程度和绿色产品创新等）及其权重、规定评价频率，并将评价结果运用于监管决策和市场激励机制。与绿色金融统计（GFS）的区别在于，该工具在统计报送数据的基础上进一步开展绩效评分并运用结果（考核激励），而非仅要求数据统计报送。</t>
        </is>
      </c>
      <c r="F74" s="304" t="inlineStr">
        <is>
          <t>跨部门</t>
        </is>
      </c>
      <c r="G74" s="304" t="inlineStr">
        <is>
          <t>直接</t>
        </is>
      </c>
      <c r="H74" s="304" t="inlineStr">
        <is>
          <t>环境</t>
        </is>
      </c>
      <c r="I74" s="304" t="n">
        <v>1</v>
      </c>
    </row>
    <row r="75">
      <c r="A75" s="304" t="inlineStr">
        <is>
          <t>信息工具</t>
        </is>
      </c>
      <c r="B75" s="304" t="inlineStr">
        <is>
          <t>能力建设与公众意识</t>
        </is>
      </c>
      <c r="C75" s="304" t="inlineStr">
        <is>
          <t>技术推广目录</t>
        </is>
      </c>
      <c r="D75" s="304" t="inlineStr">
        <is>
          <t>TPC</t>
        </is>
      </c>
      <c r="E75" s="304" t="inlineStr">
        <is>
          <t>由政府部门发布、向企业等非政府主体推荐和推广特定技术、工艺或装备的信息类工具，旨在传播先进适用技术信息、提高市场认知度并引导技术采纳与扩散。典型要素包括：制定技术遴选和入选标准（如能效、减排、资源利用、技术成熟度等）；通过公开征集、评审论证等程序确定入选技术、工艺或装备清单并向社会公布；定期更新或分批发布目录；以及将入选目录与其他支持政策（如财政激励、政府采购、绿色金融、项目审批等）相衔接以增强推广效果。入选与实施通常为自愿性质，不设强制性合规义务和处罚。减缓相关性通常为间接：通过降低信息不对称、增强市场信心并引导企业采用先进低碳技术，间接促进温室气体减排。</t>
        </is>
      </c>
      <c r="F75" s="304" t="inlineStr">
        <is>
          <t>工业；跨部门；废弃物</t>
        </is>
      </c>
      <c r="G75" s="304" t="inlineStr">
        <is>
          <t>直接；间接</t>
        </is>
      </c>
      <c r="H75" s="304" t="inlineStr">
        <is>
          <t>供给侧</t>
        </is>
      </c>
      <c r="I75" s="304" t="n">
        <v>5</v>
      </c>
    </row>
    <row r="76">
      <c r="A76" s="304" t="inlineStr">
        <is>
          <t>信息工具</t>
        </is>
      </c>
      <c r="B76" s="304" t="inlineStr">
        <is>
          <t>能力建设与公众意识</t>
        </is>
      </c>
      <c r="C76" s="304" t="inlineStr">
        <is>
          <t>产业指导目录</t>
        </is>
      </c>
      <c r="D76" s="304" t="inlineStr">
        <is>
          <t>IGC</t>
        </is>
      </c>
      <c r="E76" s="304" t="inlineStr">
        <is>
          <t>由政府部门发布、界定绿色低碳产业范围并帮助相关方识别绿色产业活动的信息类工具，旨在厘清产业边界、统一绿色产业认定标准并引导政策和金融资源投向绿色低碳领域。典型要素包括：构建分级分类的绿色产业活动目录；对各类活动明确定义、界定条件和适用标准；将目录作为制定配套支持政策的共同参考；以及定期修订更新。目录本身为指导性和自愿性质，不设强制性合规义务和处罚。减缓相关性通常为间接：通过统一绿色产业标准、降低识别成本并引导资源投向绿色低碳产业，间接促进温室气体减排。</t>
        </is>
      </c>
      <c r="F76" s="304" t="inlineStr">
        <is>
          <t>跨部门</t>
        </is>
      </c>
      <c r="G76" s="304" t="inlineStr">
        <is>
          <t>直接</t>
        </is>
      </c>
      <c r="H76" s="304" t="inlineStr">
        <is>
          <t>供给侧</t>
        </is>
      </c>
      <c r="I76" s="304" t="n">
        <v>1</v>
      </c>
    </row>
    <row r="77">
      <c r="A77" s="304" t="inlineStr">
        <is>
          <t>信息工具</t>
        </is>
      </c>
      <c r="B77" s="304" t="inlineStr">
        <is>
          <t>能力建设与公众意识</t>
        </is>
      </c>
      <c r="C77" s="304" t="inlineStr">
        <is>
          <t>技术指南</t>
        </is>
      </c>
      <c r="D77" s="304" t="inlineStr">
        <is>
          <t>TGC</t>
        </is>
      </c>
      <c r="E77" s="304" t="inlineStr">
        <is>
          <t>由政府部门发布、面向企业等非政府主体传播特定领域技术实施方案和能力建设方法的信息类工具，旨在提供权威性技术指引、降低技术门槛并引导相关方采纳有利于气候减缓的实践。典型要素包括：针对特定领域（如数字化能碳管理、节能降碳改造、绿色微电网建设等）的技术规范或实施路径；分行业或分技术的具体方法和解决方案；作为企业规划和能力建设的参考依据；以及定期更新。指南本身为推荐性和指导性质，不设强制性合规义务和处罚。减缓相关性通常为间接：通过降低技术壁垒、增强主体能力并引导企业采纳低碳实践，间接促进温室气体减排。</t>
        </is>
      </c>
      <c r="F77" s="304" t="inlineStr">
        <is>
          <t>工业；农业、林业和其他土地利用</t>
        </is>
      </c>
      <c r="G77" s="304" t="inlineStr">
        <is>
          <t>直接</t>
        </is>
      </c>
      <c r="H77" s="304" t="inlineStr">
        <is>
          <t>供给侧</t>
        </is>
      </c>
      <c r="I77" s="304" t="n">
        <v>5</v>
      </c>
    </row>
    <row r="78">
      <c r="A78" s="304" t="inlineStr">
        <is>
          <t>信息工具</t>
        </is>
      </c>
      <c r="B78" s="304" t="inlineStr">
        <is>
          <t>能力建设与公众意识</t>
        </is>
      </c>
      <c r="C78" s="304" t="inlineStr">
        <is>
          <t>能力建设计划</t>
        </is>
      </c>
      <c r="D78" s="304" t="inlineStr">
        <is>
          <t>CBP</t>
        </is>
      </c>
      <c r="E78" s="304" t="inlineStr">
        <is>
          <t>由政府部门组织实施、面向企业、行业协会和专业从业者等非政府主体提供培训、技术援助、知识分享和机构能力建设活动的信息类工具，旨在培养识别、规划和实施气候减缓行动所需的技能、知识和组织能力。典型要素包括：开发和提供关于绿色低碳技术和管理实践的培训课程和研讨会；发布和传播指南、工具包和最佳实践案例；建立技术援助和咨询服务；创建知识分享平台和同行学习网络；以及将气候减缓内容纳入专业发展和职业培训计划。参与为自愿性质，不设强制性合规义务和处罚。减缓相关性通常为间接：通过强化人力、组织和机构在识别、开发和实施减排活动方面的能力，间接促进温室气体减排。</t>
        </is>
      </c>
      <c r="F78" s="304" t="inlineStr">
        <is>
          <t>工业</t>
        </is>
      </c>
      <c r="G78" s="304" t="inlineStr">
        <is>
          <t>直接</t>
        </is>
      </c>
      <c r="H78" s="304" t="inlineStr">
        <is>
          <t>供给侧</t>
        </is>
      </c>
      <c r="I78" s="304" t="n">
        <v>1</v>
      </c>
    </row>
    <row r="79">
      <c r="A79" s="304" t="inlineStr">
        <is>
          <t>信息工具</t>
        </is>
      </c>
      <c r="B79" s="304" t="inlineStr">
        <is>
          <t>能力建设与公众意识</t>
        </is>
      </c>
      <c r="C79" s="304" t="inlineStr">
        <is>
          <t>公众宣传教育活动</t>
        </is>
      </c>
      <c r="D79" s="304" t="inlineStr">
        <is>
          <t>PAC</t>
        </is>
      </c>
      <c r="E79" s="304" t="inlineStr">
        <is>
          <t>由政府部门设立并组织实施的全国性定期主题宣传教育活动，旨在提高公众意识、传播知识并促进有关环境保护、节能降碳和绿色低碳发展的行为改变。典型要素包括：正式确定全国性的年度固定日期或时段（如某一日、某一周或某月）；确定牵头或联合组织的政府部门；每年发布实施方案通知，明确活动主题和内容安排；通过多种渠道组织开展宣传、教育和公众参与活动；以及建立活动总结和信息报送机制。企业、公共机构和社会公众参与为自愿性质，不设强制性合规义务和处罚。减缓相关性通常为间接：通过提升公众对气候和环境问题的认知并倡导绿色低碳行为，间接促进温室气体减排。</t>
        </is>
      </c>
      <c r="F79" s="304" t="inlineStr">
        <is>
          <t>废弃物；跨部门；交通</t>
        </is>
      </c>
      <c r="G79" s="304" t="inlineStr">
        <is>
          <t>直接</t>
        </is>
      </c>
      <c r="H79" s="304" t="inlineStr">
        <is>
          <t>需求侧</t>
        </is>
      </c>
      <c r="I79" s="304" t="n">
        <v>4</v>
      </c>
    </row>
    <row r="80">
      <c r="A80" s="304" t="inlineStr">
        <is>
          <t>信息工具</t>
        </is>
      </c>
      <c r="B80" s="304" t="inlineStr">
        <is>
          <t>能力建设与公众意识</t>
        </is>
      </c>
      <c r="C80" s="304" t="inlineStr">
        <is>
          <t>公民行为规范</t>
        </is>
      </c>
      <c r="D80" s="304" t="inlineStr">
        <is>
          <t>COC</t>
        </is>
      </c>
      <c r="E80" s="304" t="inlineStr">
        <is>
          <t>由政府部门发布、面向社会公众提出的生态环境保护行为规范，旨在引导公民在日常生产生活中履行生态环境保护义务、践行绿色低碳生活方式。典型要素包括：围绕节约能源资源、绿色消费、低碳出行、垃圾分类、减污降碳、生态保护、环保监督等维度提出具体、可操作的行为指引；通过正式公告向社会公开发布；由多部门联合推进实施；以及定期修订更新。该规范为倡导和指导性质，对公民不设强制性合规义务和处罚。减缓相关性通常为间接：通过塑造公众环境行为规范和绿色生活方式，间接促进温室气体减排。</t>
        </is>
      </c>
      <c r="F80" s="304" t="inlineStr">
        <is>
          <t>跨部门</t>
        </is>
      </c>
      <c r="G80" s="304" t="inlineStr">
        <is>
          <t>直接</t>
        </is>
      </c>
      <c r="H80" s="304" t="inlineStr">
        <is>
          <t>需求侧</t>
        </is>
      </c>
      <c r="I80" s="304" t="n">
        <v>1</v>
      </c>
    </row>
    <row r="81">
      <c r="A81" s="304" t="inlineStr">
        <is>
          <t>信息工具</t>
        </is>
      </c>
      <c r="B81" s="304" t="inlineStr">
        <is>
          <t>能力建设与公众意识</t>
        </is>
      </c>
      <c r="C81" s="304" t="inlineStr">
        <is>
          <t>职业资格认证</t>
        </is>
      </c>
      <c r="D81" s="304" t="inlineStr">
        <is>
          <t>PCE</t>
        </is>
      </c>
      <c r="E81" s="304" t="inlineStr">
        <is>
          <t>由主管部门颁布的国家职业标准，旨在规范绿色低碳领域从业者的职业行为、引导职业教育培训方向并为职业技能等级认定提供依据。典型要素包括：正式颁布国家职业标准文件；明确职业定义；划分职业技能等级及各等级对应的工种；制定各等级的职业功能、工作内容、技能要求和相关知识要求；以及设定培训参考学时和考核标准。该标准为从业者和培训机构自愿参照，不设强制性合规义务和处罚。</t>
        </is>
      </c>
      <c r="F81" s="304" t="inlineStr">
        <is>
          <t>跨部门</t>
        </is>
      </c>
      <c r="G81" s="304" t="inlineStr">
        <is>
          <t>直接</t>
        </is>
      </c>
      <c r="H81" s="304" t="inlineStr">
        <is>
          <t>环境</t>
        </is>
      </c>
      <c r="I81" s="304" t="n">
        <v>1</v>
      </c>
    </row>
    <row r="82">
      <c r="A82" s="304" t="inlineStr">
        <is>
          <t>信息工具</t>
        </is>
      </c>
      <c r="B82" s="304" t="inlineStr">
        <is>
          <t>能力建设与公众意识</t>
        </is>
      </c>
      <c r="C82" s="304" t="inlineStr">
        <is>
          <t>教育体系建设</t>
        </is>
      </c>
      <c r="D82" s="304" t="inlineStr">
        <is>
          <t>ESI</t>
        </is>
      </c>
      <c r="E82" s="304" t="inlineStr">
        <is>
          <t>由教育主管部门发布、将绿色低碳发展理念系统融入国民教育体系各层次和领域的教育政策工具，旨在从课程教材、学科专业、教师培训、校园建设等多维度构建绿色低碳育人体系。典型要素包括：明确阶段性目标；将绿色低碳内容融入各学科教材和课程体系；设置气候相关新兴学科专业；在教师培养和培训中加入气候相关知识；推进绿色校园建设和校园能耗监测体系；以及建立跨部门协作和经费保障机制。该方案为教育行政部门和学校的指导性文件，不设强制性合规义务和处罚。</t>
        </is>
      </c>
      <c r="F82" s="304" t="inlineStr">
        <is>
          <t>跨部门</t>
        </is>
      </c>
      <c r="G82" s="304" t="inlineStr">
        <is>
          <t>直接</t>
        </is>
      </c>
      <c r="H82" s="304" t="inlineStr">
        <is>
          <t>环境</t>
        </is>
      </c>
      <c r="I82" s="304" t="n">
        <v>1</v>
      </c>
    </row>
    <row r="83">
      <c r="A83" s="304" t="inlineStr">
        <is>
          <t>信息工具</t>
        </is>
      </c>
      <c r="B83" s="304" t="inlineStr">
        <is>
          <t>能力建设与公众意识</t>
        </is>
      </c>
      <c r="C83" s="304" t="inlineStr">
        <is>
          <t>绿色标准体系</t>
        </is>
      </c>
      <c r="D83" s="304" t="inlineStr">
        <is>
          <t>GSS</t>
        </is>
      </c>
      <c r="E83" s="304" t="inlineStr">
        <is>
          <t>由政府部门联合标准化管理机构建立的、覆盖特定领域绿色低碳发展所需技术标准的体系框架，旨在通过系统化的标准架构统一技术规范、降低信息不对称并引导相关方采用绿色低碳实践。典型要素包括：涵盖多个主题子体系（如产品、生产、评价等）的分类架构；明确各子体系的标准清单或制定方向；设定标准体系的分阶段建设目标和修订更新机制；以及将标准体系与相关评价、认证和技术推广等政策工具衔接配套。标准体系为指导性和协调性质，不设强制性合规义务。减缓相关性通常为间接：通过构建技术标准基础并统一规范，间接促进温室气体减排。</t>
        </is>
      </c>
      <c r="F83" s="304" t="inlineStr">
        <is>
          <t>工业</t>
        </is>
      </c>
      <c r="G83" s="304" t="inlineStr">
        <is>
          <t>间接</t>
        </is>
      </c>
      <c r="H83" s="304" t="inlineStr">
        <is>
          <t>供给侧</t>
        </is>
      </c>
      <c r="I83" s="304" t="n">
        <v>1</v>
      </c>
    </row>
    <row r="84">
      <c r="A84" s="304" t="inlineStr">
        <is>
          <t>自愿措施</t>
        </is>
      </c>
      <c r="B84" s="304" t="inlineStr">
        <is>
          <t>自愿交易体系</t>
        </is>
      </c>
      <c r="C84" s="304" t="inlineStr">
        <is>
          <t>自愿碳市场</t>
        </is>
      </c>
      <c r="D84" s="304" t="inlineStr">
        <is>
          <t>VCM</t>
        </is>
      </c>
      <c r="E84" s="304" t="inlineStr">
        <is>
          <t>由主管部门建立和监管的自愿性温室气体减排量交易机制，允许符合条件的项目经审定登记后将核证的自愿减排量在统一的交易系统进行交易，购买方可将核证减排量用于抵销碳排放配额清缴、企业温室气体排放或自愿碳中和声明。典型要素包括：项目方法学体系（由主管部门统一制定和发布）；项目审定与登记程序；减排量核查与核证制度；统一的注册登记系统和交易系统；审定与核查机构资质管理；以及市场监管和违规处罚机制。参与为自愿性质：项目业主自愿申请项目登记，交易主体自愿参与买卖。减缓相关性为直接：该机制通过核证和交易自愿减排量，直接促进温室气体减排项目的开发和实施。</t>
        </is>
      </c>
      <c r="F84" s="304" t="inlineStr">
        <is>
          <t>农业、林业和其他土地利用；能源；交通；工业；建筑</t>
        </is>
      </c>
      <c r="G84" s="304" t="inlineStr">
        <is>
          <t>直接</t>
        </is>
      </c>
      <c r="H84" s="304" t="inlineStr">
        <is>
          <t>供给侧</t>
        </is>
      </c>
      <c r="I84" s="304" t="n">
        <v>19</v>
      </c>
    </row>
    <row r="85">
      <c r="A85" s="304" t="inlineStr">
        <is>
          <t>自愿措施</t>
        </is>
      </c>
      <c r="B85" s="304" t="inlineStr">
        <is>
          <t>自愿性信息工具</t>
        </is>
      </c>
      <c r="C85" s="304" t="inlineStr">
        <is>
          <t>可持续金融分类目录</t>
        </is>
      </c>
      <c r="D85" s="304" t="inlineStr">
        <is>
          <t>SFT</t>
        </is>
      </c>
      <c r="E85" s="304" t="inlineStr">
        <is>
          <t>由主管部门发布、界定可获得绿色或可持续金融支持的经济活动或项目范围的自愿性标准工具，通过统一符合条件项目的分类和认定标准，为绿色贷款、绿色债券等可持续金融产品的识别、认定和信息披露提供依据，引导金融资源投向绿色低碳领域。典型要素包括：构建分级分类的符合条件绿色项目或活动目录；对纳入项目明确界定条件和筛选标准；适用于各类可持续金融产品；以及定期修订更新。发行主体、金融机构等市场主体参照该分类标准开展项目认定和信息披露，参与为自愿性质，无强制处罚。减缓相关性通常为间接：通过统一可持续金融标准、降低识别成本并引导资金流向绿色低碳项目，间接促进温室气体减排。</t>
        </is>
      </c>
      <c r="F85" s="304" t="inlineStr">
        <is>
          <t>跨部门</t>
        </is>
      </c>
      <c r="G85" s="304" t="inlineStr">
        <is>
          <t>间接</t>
        </is>
      </c>
      <c r="H85" s="304" t="inlineStr">
        <is>
          <t>环境</t>
        </is>
      </c>
      <c r="I85" s="304" t="n">
        <v>1</v>
      </c>
    </row>
    <row r="86">
      <c r="A86" s="304" t="inlineStr">
        <is>
          <t>自愿措施</t>
        </is>
      </c>
      <c r="B86" s="304" t="inlineStr">
        <is>
          <t>自愿性信息工具</t>
        </is>
      </c>
      <c r="C86" s="304" t="inlineStr">
        <is>
          <t>自愿碳中和方法</t>
        </is>
      </c>
      <c r="D86" s="304" t="inlineStr">
        <is>
          <t>VCN</t>
        </is>
      </c>
      <c r="E86" s="304" t="inlineStr">
        <is>
          <t>由主管部门发布的自愿措施工具，为组织核算、减少和抵消特定活动相关温室气体排放并声明碳中和状态提供标准化框架。典型要素包括：明确核算边界和排放源；要求先减排后抵消的层级管理体系；规定合格碳抵消信用类型和准则；以及第三方核查和信息公开程序。参与为自愿性质，不设强制合规义务和处罚。减缓相关性通常为直接：该方法直接针对温室气体排放的量化、减排和抵消行为，尽管实际减缓效果取决于自愿采纳的规模和程度。</t>
        </is>
      </c>
      <c r="F86" s="304" t="inlineStr">
        <is>
          <t>跨部门</t>
        </is>
      </c>
      <c r="G86" s="304" t="inlineStr">
        <is>
          <t>直接</t>
        </is>
      </c>
      <c r="H86" s="304" t="inlineStr">
        <is>
          <t>环境</t>
        </is>
      </c>
      <c r="I86" s="304" t="n">
        <v>1</v>
      </c>
    </row>
    <row r="87">
      <c r="A87" s="304" t="inlineStr">
        <is>
          <t>自愿措施</t>
        </is>
      </c>
      <c r="B87" s="304" t="inlineStr">
        <is>
          <t>自愿性信息工具</t>
        </is>
      </c>
      <c r="C87" s="304" t="inlineStr">
        <is>
          <t>自愿性采购指南</t>
        </is>
      </c>
      <c r="D87" s="304" t="inlineStr">
        <is>
          <t>VPG</t>
        </is>
      </c>
      <c r="E87" s="304" t="inlineStr">
        <is>
          <t>由主管部门发布、面向企业提供绿色采购和绿色供应链管理指导的自愿性信息工具，旨在引导企业将环境保护和资源节约理念系统融入采购决策全过程，推动绿色供应链建设。典型要素包括：制定企业绿色采购原则和目标；界定绿色产品和绿色供应商识别标准和方法；建立供应商绿色筛选和管理机制（含优先采购标准和排除标准）；以及政府部门通过发布绿色产品清单、建立供应商环境信用信息平台等方式提供引导。企业参与为自愿性质，不设强制性合规义务和处罚。减缓相关性通常为间接：通过引导企业优先采购符合绿色标准的产品和服务、选择环境信用良好的供应商并构建绿色供应链管理体系，间接促进温室气体减排。</t>
        </is>
      </c>
      <c r="F87" s="304" t="inlineStr">
        <is>
          <t>跨部门</t>
        </is>
      </c>
      <c r="G87" s="304" t="inlineStr">
        <is>
          <t>直接</t>
        </is>
      </c>
      <c r="H87" s="304" t="inlineStr">
        <is>
          <t>环境</t>
        </is>
      </c>
      <c r="I87" s="304" t="n">
        <v>1</v>
      </c>
    </row>
    <row r="88">
      <c r="A88" s="304" t="inlineStr">
        <is>
          <t>自愿措施</t>
        </is>
      </c>
      <c r="B88" s="304" t="inlineStr">
        <is>
          <t>自愿性信息工具</t>
        </is>
      </c>
      <c r="C88" s="304" t="inlineStr">
        <is>
          <t>自愿性认证标识</t>
        </is>
      </c>
      <c r="D88" s="304" t="inlineStr">
        <is>
          <t>VLB</t>
        </is>
      </c>
      <c r="E88" s="304" t="inlineStr">
        <is>
          <t>由政府部门建立认证与标识体系、对符合特定绿色、低碳或能效标准的产品、建筑或组织予以认可的自愿性信息工具。典型要素包括：制定认证标准，明确各相关环境维度的合格判定条件；由政府认可的认证机构开展申请受理、检测和核证程序；颁发政府认可的标识或认证证书；规范标识在市场中的使用规则；以及定期监督检查和续期管理。企业参与为自愿性质，不设强制性合规义务和处罚。减缓相关性可为直接或间接，取决于气候减缓是否构成认证标准的明确要素。</t>
        </is>
      </c>
      <c r="F88" s="304" t="inlineStr">
        <is>
          <t>跨部门；建筑；工业</t>
        </is>
      </c>
      <c r="G88" s="304" t="inlineStr">
        <is>
          <t>直接；间接</t>
        </is>
      </c>
      <c r="H88" s="304" t="inlineStr">
        <is>
          <t>环境；供给侧</t>
        </is>
      </c>
      <c r="I88" s="304" t="n">
        <v>14</v>
      </c>
    </row>
    <row r="89">
      <c r="A89" s="304" t="inlineStr">
        <is>
          <t>自愿措施</t>
        </is>
      </c>
      <c r="B89" s="304" t="inlineStr">
        <is>
          <t>自愿性信息工具</t>
        </is>
      </c>
      <c r="C89" s="304" t="inlineStr">
        <is>
          <t>自愿性信息披露</t>
        </is>
      </c>
      <c r="D89" s="304" t="inlineStr">
        <is>
          <t>VID</t>
        </is>
      </c>
      <c r="E89" s="304" t="inlineStr">
        <is>
          <t>由主管部门发布、为企业及其他实体提供可持续或环境相关信息披露指导框架的自愿性信息工具，旨在为自愿采纳者提供统一的披露方法论和内容规范，提升披露信息的可比性和有用性。典型要素包括：制定披露准则或指南，界定披露范围、核心披露要素（如治理、战略、风险管理、指标与目标）及信息质量要求；推荐披露格式与频次；以及对准则的实施提供说明和指引。实体参与为自愿性质，不设强制合规义务和处罚。减缓相关性通常为间接：通过鼓励自愿披露气候相关风险和机遇信息并增强信息透明度，间接促进温室气体减排。</t>
        </is>
      </c>
      <c r="F89" s="304" t="inlineStr">
        <is>
          <t>跨部门</t>
        </is>
      </c>
      <c r="G89" s="304" t="inlineStr">
        <is>
          <t>间接</t>
        </is>
      </c>
      <c r="H89" s="304" t="inlineStr">
        <is>
          <t>环境</t>
        </is>
      </c>
      <c r="I89" s="304" t="n">
        <v>2</v>
      </c>
    </row>
    <row r="90">
      <c r="A90" s="304" t="inlineStr">
        <is>
          <t>自愿措施</t>
        </is>
      </c>
      <c r="B90" s="304" t="inlineStr">
        <is>
          <t>自愿性目标</t>
        </is>
      </c>
      <c r="C90" s="304" t="inlineStr">
        <is>
          <t>自愿性目标</t>
        </is>
      </c>
      <c r="D90" s="304" t="inlineStr">
        <is>
          <t>VTG</t>
        </is>
      </c>
      <c r="E90" s="304" t="inlineStr">
        <is>
          <t>由政府部门建立框架、引导企业或组织自主设定高于法定合规要求的气候或环境绩效目标并公开承诺的自愿性工具。典型要素包括：政府部门发布指引或通知，明确目标设定范围、挂钩比例和认定标准；企业自主确定具体量化目标并向社会公开；政府部门对目标完成情况进行跟踪评估，并将评估结果作为政策激励依据；以及建立公示和信用机制。参与为自愿性质，不设强制性合规义务和处罚。减缓相关性可为直接或间接，取决于目标设定的具体内容。</t>
        </is>
      </c>
      <c r="F90" s="304" t="inlineStr">
        <is>
          <t>工业；能源</t>
        </is>
      </c>
      <c r="G90" s="304" t="inlineStr">
        <is>
          <t>间接；直接</t>
        </is>
      </c>
      <c r="H90" s="304" t="inlineStr">
        <is>
          <t>供给侧</t>
        </is>
      </c>
      <c r="I90" s="304" t="n">
        <v>2</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M284"/>
  <sheetViews>
    <sheetView workbookViewId="0">
      <selection activeCell="A1" sqref="A1"/>
    </sheetView>
  </sheetViews>
  <sheetFormatPr baseColWidth="8" defaultRowHeight="15"/>
  <cols>
    <col width="28" customWidth="1" min="1" max="1"/>
    <col width="36" customWidth="1" min="2" max="2"/>
    <col width="36" customWidth="1" min="3" max="3"/>
    <col width="22" customWidth="1" min="4" max="4"/>
    <col width="22" customWidth="1" min="5" max="5"/>
    <col width="18" customWidth="1" min="6" max="6"/>
    <col width="18" customWidth="1" min="7" max="7"/>
    <col width="22" customWidth="1" min="8" max="8"/>
    <col width="28" customWidth="1" min="9" max="9"/>
    <col width="28" customWidth="1" min="10" max="10"/>
    <col width="22" customWidth="1" min="11" max="11"/>
    <col width="36" customWidth="1" min="12" max="12"/>
    <col width="22" customWidth="1" min="13" max="13"/>
  </cols>
  <sheetData>
    <row r="1">
      <c r="A1" s="237" t="inlineStr">
        <is>
          <t>政策信息</t>
        </is>
      </c>
      <c r="H1" s="237" t="inlineStr">
        <is>
          <t>分类信息</t>
        </is>
      </c>
    </row>
    <row r="2">
      <c r="A2" s="238" t="inlineStr">
        <is>
          <t>政策工具ID</t>
        </is>
      </c>
      <c r="B2" s="238" t="inlineStr">
        <is>
          <t>路径</t>
        </is>
      </c>
      <c r="C2" s="238" t="inlineStr">
        <is>
          <t>英文工具名称</t>
        </is>
      </c>
      <c r="D2" s="238" t="inlineStr">
        <is>
          <t>本国工具名称</t>
        </is>
      </c>
      <c r="E2" s="238" t="inlineStr">
        <is>
          <t>状态</t>
        </is>
      </c>
      <c r="F2" s="238" t="inlineStr">
        <is>
          <t>生效日期</t>
        </is>
      </c>
      <c r="G2" s="238" t="inlineStr">
        <is>
          <t>终止日期</t>
        </is>
      </c>
      <c r="H2" s="238" t="inlineStr">
        <is>
          <t>减缓相关性</t>
        </is>
      </c>
      <c r="I2" s="238" t="inlineStr">
        <is>
          <t>类别</t>
        </is>
      </c>
      <c r="J2" s="238" t="inlineStr">
        <is>
          <t>组别</t>
        </is>
      </c>
      <c r="K2" s="238" t="inlineStr">
        <is>
          <t>排放部门</t>
        </is>
      </c>
      <c r="L2" s="238" t="inlineStr">
        <is>
          <t>子行业</t>
        </is>
      </c>
      <c r="M2" s="238" t="inlineStr">
        <is>
          <t>作用渠道</t>
        </is>
      </c>
    </row>
    <row r="3">
      <c r="A3" s="304">
        <f>'经济工具'!A3</f>
        <v/>
      </c>
      <c r="B3" s="304">
        <f>'经济工具'!D3</f>
        <v/>
      </c>
      <c r="C3" s="304">
        <f>'经济工具'!H3</f>
        <v/>
      </c>
      <c r="D3" s="304">
        <f>'经济工具'!G3</f>
        <v/>
      </c>
      <c r="E3" s="304">
        <f>'经济工具'!V3</f>
        <v/>
      </c>
      <c r="F3" s="304">
        <f>'经济工具'!R3</f>
        <v/>
      </c>
      <c r="G3" s="304">
        <f>'经济工具'!S3</f>
        <v/>
      </c>
      <c r="H3" s="304">
        <f>'经济工具'!L3</f>
        <v/>
      </c>
      <c r="I3" s="304" t="inlineStr">
        <is>
          <t>经济工具</t>
        </is>
      </c>
      <c r="J3" s="304">
        <f>'经济工具'!C3</f>
        <v/>
      </c>
      <c r="K3" s="304">
        <f>'经济工具'!E3</f>
        <v/>
      </c>
      <c r="L3" s="304">
        <f>'经济工具'!F3</f>
        <v/>
      </c>
      <c r="M3" s="304">
        <f>'经济工具'!M3</f>
        <v/>
      </c>
    </row>
    <row r="4">
      <c r="A4" s="304">
        <f>'经济工具'!A8</f>
        <v/>
      </c>
      <c r="B4" s="304">
        <f>'经济工具'!D8</f>
        <v/>
      </c>
      <c r="C4" s="304">
        <f>'经济工具'!H8</f>
        <v/>
      </c>
      <c r="D4" s="304">
        <f>'经济工具'!G8</f>
        <v/>
      </c>
      <c r="E4" s="304">
        <f>'经济工具'!V8</f>
        <v/>
      </c>
      <c r="F4" s="304">
        <f>'经济工具'!R8</f>
        <v/>
      </c>
      <c r="G4" s="304">
        <f>'经济工具'!S8</f>
        <v/>
      </c>
      <c r="H4" s="304">
        <f>'经济工具'!L8</f>
        <v/>
      </c>
      <c r="I4" s="304" t="inlineStr">
        <is>
          <t>经济工具</t>
        </is>
      </c>
      <c r="J4" s="304">
        <f>'经济工具'!C8</f>
        <v/>
      </c>
      <c r="K4" s="304">
        <f>'经济工具'!E8</f>
        <v/>
      </c>
      <c r="L4" s="304">
        <f>'经济工具'!F8</f>
        <v/>
      </c>
      <c r="M4" s="304">
        <f>'经济工具'!M8</f>
        <v/>
      </c>
    </row>
    <row r="5">
      <c r="A5" s="304">
        <f>'经济工具'!A9</f>
        <v/>
      </c>
      <c r="B5" s="304">
        <f>'经济工具'!D9</f>
        <v/>
      </c>
      <c r="C5" s="304">
        <f>'经济工具'!H9</f>
        <v/>
      </c>
      <c r="D5" s="304">
        <f>'经济工具'!G9</f>
        <v/>
      </c>
      <c r="E5" s="304">
        <f>'经济工具'!V9</f>
        <v/>
      </c>
      <c r="F5" s="304">
        <f>'经济工具'!R9</f>
        <v/>
      </c>
      <c r="G5" s="304">
        <f>'经济工具'!S9</f>
        <v/>
      </c>
      <c r="H5" s="304">
        <f>'经济工具'!L9</f>
        <v/>
      </c>
      <c r="I5" s="304" t="inlineStr">
        <is>
          <t>经济工具</t>
        </is>
      </c>
      <c r="J5" s="304">
        <f>'经济工具'!C9</f>
        <v/>
      </c>
      <c r="K5" s="304">
        <f>'经济工具'!E9</f>
        <v/>
      </c>
      <c r="L5" s="304">
        <f>'经济工具'!F9</f>
        <v/>
      </c>
      <c r="M5" s="304">
        <f>'经济工具'!M9</f>
        <v/>
      </c>
    </row>
    <row r="6">
      <c r="A6" s="304">
        <f>'经济工具'!A10</f>
        <v/>
      </c>
      <c r="B6" s="304">
        <f>'经济工具'!D10</f>
        <v/>
      </c>
      <c r="C6" s="304">
        <f>'经济工具'!H10</f>
        <v/>
      </c>
      <c r="D6" s="304">
        <f>'经济工具'!G10</f>
        <v/>
      </c>
      <c r="E6" s="304">
        <f>'经济工具'!V10</f>
        <v/>
      </c>
      <c r="F6" s="304">
        <f>'经济工具'!R10</f>
        <v/>
      </c>
      <c r="G6" s="304">
        <f>'经济工具'!S10</f>
        <v/>
      </c>
      <c r="H6" s="304">
        <f>'经济工具'!L10</f>
        <v/>
      </c>
      <c r="I6" s="304" t="inlineStr">
        <is>
          <t>经济工具</t>
        </is>
      </c>
      <c r="J6" s="304">
        <f>'经济工具'!C10</f>
        <v/>
      </c>
      <c r="K6" s="304">
        <f>'经济工具'!E10</f>
        <v/>
      </c>
      <c r="L6" s="304">
        <f>'经济工具'!F10</f>
        <v/>
      </c>
      <c r="M6" s="304">
        <f>'经济工具'!M10</f>
        <v/>
      </c>
    </row>
    <row r="7">
      <c r="A7" s="304">
        <f>'经济工具'!A11</f>
        <v/>
      </c>
      <c r="B7" s="304">
        <f>'经济工具'!D11</f>
        <v/>
      </c>
      <c r="C7" s="304">
        <f>'经济工具'!H11</f>
        <v/>
      </c>
      <c r="D7" s="304">
        <f>'经济工具'!G11</f>
        <v/>
      </c>
      <c r="E7" s="304">
        <f>'经济工具'!V11</f>
        <v/>
      </c>
      <c r="F7" s="304">
        <f>'经济工具'!R11</f>
        <v/>
      </c>
      <c r="G7" s="304">
        <f>'经济工具'!S11</f>
        <v/>
      </c>
      <c r="H7" s="304">
        <f>'经济工具'!L11</f>
        <v/>
      </c>
      <c r="I7" s="304" t="inlineStr">
        <is>
          <t>经济工具</t>
        </is>
      </c>
      <c r="J7" s="304">
        <f>'经济工具'!C11</f>
        <v/>
      </c>
      <c r="K7" s="304">
        <f>'经济工具'!E11</f>
        <v/>
      </c>
      <c r="L7" s="304">
        <f>'经济工具'!F11</f>
        <v/>
      </c>
      <c r="M7" s="304">
        <f>'经济工具'!M11</f>
        <v/>
      </c>
    </row>
    <row r="8">
      <c r="A8" s="304">
        <f>'经济工具'!A14</f>
        <v/>
      </c>
      <c r="B8" s="304">
        <f>'经济工具'!D14</f>
        <v/>
      </c>
      <c r="C8" s="304">
        <f>'经济工具'!H14</f>
        <v/>
      </c>
      <c r="D8" s="304">
        <f>'经济工具'!G14</f>
        <v/>
      </c>
      <c r="E8" s="304">
        <f>'经济工具'!V14</f>
        <v/>
      </c>
      <c r="F8" s="304">
        <f>'经济工具'!R14</f>
        <v/>
      </c>
      <c r="G8" s="304">
        <f>'经济工具'!S14</f>
        <v/>
      </c>
      <c r="H8" s="304">
        <f>'经济工具'!L14</f>
        <v/>
      </c>
      <c r="I8" s="304" t="inlineStr">
        <is>
          <t>经济工具</t>
        </is>
      </c>
      <c r="J8" s="304">
        <f>'经济工具'!C14</f>
        <v/>
      </c>
      <c r="K8" s="304">
        <f>'经济工具'!E14</f>
        <v/>
      </c>
      <c r="L8" s="304">
        <f>'经济工具'!F14</f>
        <v/>
      </c>
      <c r="M8" s="304">
        <f>'经济工具'!M14</f>
        <v/>
      </c>
    </row>
    <row r="9">
      <c r="A9" s="304">
        <f>'经济工具'!A15</f>
        <v/>
      </c>
      <c r="B9" s="304">
        <f>'经济工具'!D15</f>
        <v/>
      </c>
      <c r="C9" s="304">
        <f>'经济工具'!H15</f>
        <v/>
      </c>
      <c r="D9" s="304">
        <f>'经济工具'!G15</f>
        <v/>
      </c>
      <c r="E9" s="304">
        <f>'经济工具'!V15</f>
        <v/>
      </c>
      <c r="F9" s="304">
        <f>'经济工具'!R15</f>
        <v/>
      </c>
      <c r="G9" s="304">
        <f>'经济工具'!S15</f>
        <v/>
      </c>
      <c r="H9" s="304">
        <f>'经济工具'!L15</f>
        <v/>
      </c>
      <c r="I9" s="304" t="inlineStr">
        <is>
          <t>经济工具</t>
        </is>
      </c>
      <c r="J9" s="304">
        <f>'经济工具'!C15</f>
        <v/>
      </c>
      <c r="K9" s="304">
        <f>'经济工具'!E15</f>
        <v/>
      </c>
      <c r="L9" s="304">
        <f>'经济工具'!F15</f>
        <v/>
      </c>
      <c r="M9" s="304">
        <f>'经济工具'!M15</f>
        <v/>
      </c>
    </row>
    <row r="10">
      <c r="A10" s="304">
        <f>'经济工具'!A16</f>
        <v/>
      </c>
      <c r="B10" s="304">
        <f>'经济工具'!D16</f>
        <v/>
      </c>
      <c r="C10" s="304">
        <f>'经济工具'!H16</f>
        <v/>
      </c>
      <c r="D10" s="304">
        <f>'经济工具'!G16</f>
        <v/>
      </c>
      <c r="E10" s="304">
        <f>'经济工具'!V16</f>
        <v/>
      </c>
      <c r="F10" s="304">
        <f>'经济工具'!R16</f>
        <v/>
      </c>
      <c r="G10" s="304">
        <f>'经济工具'!S16</f>
        <v/>
      </c>
      <c r="H10" s="304">
        <f>'经济工具'!L16</f>
        <v/>
      </c>
      <c r="I10" s="304" t="inlineStr">
        <is>
          <t>经济工具</t>
        </is>
      </c>
      <c r="J10" s="304">
        <f>'经济工具'!C16</f>
        <v/>
      </c>
      <c r="K10" s="304">
        <f>'经济工具'!E16</f>
        <v/>
      </c>
      <c r="L10" s="304">
        <f>'经济工具'!F16</f>
        <v/>
      </c>
      <c r="M10" s="304">
        <f>'经济工具'!M16</f>
        <v/>
      </c>
    </row>
    <row r="11">
      <c r="A11" s="304">
        <f>'经济工具'!A17</f>
        <v/>
      </c>
      <c r="B11" s="304">
        <f>'经济工具'!D17</f>
        <v/>
      </c>
      <c r="C11" s="304">
        <f>'经济工具'!H17</f>
        <v/>
      </c>
      <c r="D11" s="304">
        <f>'经济工具'!G17</f>
        <v/>
      </c>
      <c r="E11" s="304">
        <f>'经济工具'!V17</f>
        <v/>
      </c>
      <c r="F11" s="304">
        <f>'经济工具'!R17</f>
        <v/>
      </c>
      <c r="G11" s="304">
        <f>'经济工具'!S17</f>
        <v/>
      </c>
      <c r="H11" s="304">
        <f>'经济工具'!L17</f>
        <v/>
      </c>
      <c r="I11" s="304" t="inlineStr">
        <is>
          <t>经济工具</t>
        </is>
      </c>
      <c r="J11" s="304">
        <f>'经济工具'!C17</f>
        <v/>
      </c>
      <c r="K11" s="304">
        <f>'经济工具'!E17</f>
        <v/>
      </c>
      <c r="L11" s="304">
        <f>'经济工具'!F17</f>
        <v/>
      </c>
      <c r="M11" s="304">
        <f>'经济工具'!M17</f>
        <v/>
      </c>
    </row>
    <row r="12">
      <c r="A12" s="304">
        <f>'经济工具'!A18</f>
        <v/>
      </c>
      <c r="B12" s="304">
        <f>'经济工具'!D18</f>
        <v/>
      </c>
      <c r="C12" s="304">
        <f>'经济工具'!H18</f>
        <v/>
      </c>
      <c r="D12" s="304">
        <f>'经济工具'!G18</f>
        <v/>
      </c>
      <c r="E12" s="304">
        <f>'经济工具'!V18</f>
        <v/>
      </c>
      <c r="F12" s="304">
        <f>'经济工具'!R18</f>
        <v/>
      </c>
      <c r="G12" s="304">
        <f>'经济工具'!S18</f>
        <v/>
      </c>
      <c r="H12" s="304">
        <f>'经济工具'!L18</f>
        <v/>
      </c>
      <c r="I12" s="304" t="inlineStr">
        <is>
          <t>经济工具</t>
        </is>
      </c>
      <c r="J12" s="304">
        <f>'经济工具'!C18</f>
        <v/>
      </c>
      <c r="K12" s="304">
        <f>'经济工具'!E18</f>
        <v/>
      </c>
      <c r="L12" s="304">
        <f>'经济工具'!F18</f>
        <v/>
      </c>
      <c r="M12" s="304">
        <f>'经济工具'!M18</f>
        <v/>
      </c>
    </row>
    <row r="13">
      <c r="A13" s="304">
        <f>'经济工具'!A19</f>
        <v/>
      </c>
      <c r="B13" s="304">
        <f>'经济工具'!D19</f>
        <v/>
      </c>
      <c r="C13" s="304">
        <f>'经济工具'!H19</f>
        <v/>
      </c>
      <c r="D13" s="304">
        <f>'经济工具'!G19</f>
        <v/>
      </c>
      <c r="E13" s="304">
        <f>'经济工具'!V19</f>
        <v/>
      </c>
      <c r="F13" s="304">
        <f>'经济工具'!R19</f>
        <v/>
      </c>
      <c r="G13" s="304">
        <f>'经济工具'!S19</f>
        <v/>
      </c>
      <c r="H13" s="304">
        <f>'经济工具'!L19</f>
        <v/>
      </c>
      <c r="I13" s="304" t="inlineStr">
        <is>
          <t>经济工具</t>
        </is>
      </c>
      <c r="J13" s="304">
        <f>'经济工具'!C19</f>
        <v/>
      </c>
      <c r="K13" s="304">
        <f>'经济工具'!E19</f>
        <v/>
      </c>
      <c r="L13" s="304">
        <f>'经济工具'!F19</f>
        <v/>
      </c>
      <c r="M13" s="304">
        <f>'经济工具'!M19</f>
        <v/>
      </c>
    </row>
    <row r="14">
      <c r="A14" s="304">
        <f>'经济工具'!A20</f>
        <v/>
      </c>
      <c r="B14" s="304">
        <f>'经济工具'!D20</f>
        <v/>
      </c>
      <c r="C14" s="304">
        <f>'经济工具'!H20</f>
        <v/>
      </c>
      <c r="D14" s="304">
        <f>'经济工具'!G20</f>
        <v/>
      </c>
      <c r="E14" s="304">
        <f>'经济工具'!V20</f>
        <v/>
      </c>
      <c r="F14" s="304">
        <f>'经济工具'!R20</f>
        <v/>
      </c>
      <c r="G14" s="304">
        <f>'经济工具'!S20</f>
        <v/>
      </c>
      <c r="H14" s="304">
        <f>'经济工具'!L20</f>
        <v/>
      </c>
      <c r="I14" s="304" t="inlineStr">
        <is>
          <t>经济工具</t>
        </is>
      </c>
      <c r="J14" s="304">
        <f>'经济工具'!C20</f>
        <v/>
      </c>
      <c r="K14" s="304">
        <f>'经济工具'!E20</f>
        <v/>
      </c>
      <c r="L14" s="304">
        <f>'经济工具'!F20</f>
        <v/>
      </c>
      <c r="M14" s="304">
        <f>'经济工具'!M20</f>
        <v/>
      </c>
    </row>
    <row r="15">
      <c r="A15" s="304">
        <f>'经济工具'!A21</f>
        <v/>
      </c>
      <c r="B15" s="304">
        <f>'经济工具'!D21</f>
        <v/>
      </c>
      <c r="C15" s="304">
        <f>'经济工具'!H21</f>
        <v/>
      </c>
      <c r="D15" s="304">
        <f>'经济工具'!G21</f>
        <v/>
      </c>
      <c r="E15" s="304">
        <f>'经济工具'!V21</f>
        <v/>
      </c>
      <c r="F15" s="304">
        <f>'经济工具'!R21</f>
        <v/>
      </c>
      <c r="G15" s="304">
        <f>'经济工具'!S21</f>
        <v/>
      </c>
      <c r="H15" s="304">
        <f>'经济工具'!L21</f>
        <v/>
      </c>
      <c r="I15" s="304" t="inlineStr">
        <is>
          <t>经济工具</t>
        </is>
      </c>
      <c r="J15" s="304">
        <f>'经济工具'!C21</f>
        <v/>
      </c>
      <c r="K15" s="304">
        <f>'经济工具'!E21</f>
        <v/>
      </c>
      <c r="L15" s="304">
        <f>'经济工具'!F21</f>
        <v/>
      </c>
      <c r="M15" s="304">
        <f>'经济工具'!M21</f>
        <v/>
      </c>
    </row>
    <row r="16">
      <c r="A16" s="304">
        <f>'经济工具'!A22</f>
        <v/>
      </c>
      <c r="B16" s="304">
        <f>'经济工具'!D22</f>
        <v/>
      </c>
      <c r="C16" s="304">
        <f>'经济工具'!H22</f>
        <v/>
      </c>
      <c r="D16" s="304">
        <f>'经济工具'!G22</f>
        <v/>
      </c>
      <c r="E16" s="304">
        <f>'经济工具'!V22</f>
        <v/>
      </c>
      <c r="F16" s="304">
        <f>'经济工具'!R22</f>
        <v/>
      </c>
      <c r="G16" s="304">
        <f>'经济工具'!S22</f>
        <v/>
      </c>
      <c r="H16" s="304">
        <f>'经济工具'!L22</f>
        <v/>
      </c>
      <c r="I16" s="304" t="inlineStr">
        <is>
          <t>经济工具</t>
        </is>
      </c>
      <c r="J16" s="304">
        <f>'经济工具'!C22</f>
        <v/>
      </c>
      <c r="K16" s="304">
        <f>'经济工具'!E22</f>
        <v/>
      </c>
      <c r="L16" s="304">
        <f>'经济工具'!F22</f>
        <v/>
      </c>
      <c r="M16" s="304">
        <f>'经济工具'!M22</f>
        <v/>
      </c>
    </row>
    <row r="17">
      <c r="A17" s="304">
        <f>'经济工具'!A23</f>
        <v/>
      </c>
      <c r="B17" s="304">
        <f>'经济工具'!D23</f>
        <v/>
      </c>
      <c r="C17" s="304">
        <f>'经济工具'!H23</f>
        <v/>
      </c>
      <c r="D17" s="304">
        <f>'经济工具'!G23</f>
        <v/>
      </c>
      <c r="E17" s="304">
        <f>'经济工具'!V23</f>
        <v/>
      </c>
      <c r="F17" s="304">
        <f>'经济工具'!R23</f>
        <v/>
      </c>
      <c r="G17" s="304">
        <f>'经济工具'!S23</f>
        <v/>
      </c>
      <c r="H17" s="304">
        <f>'经济工具'!L23</f>
        <v/>
      </c>
      <c r="I17" s="304" t="inlineStr">
        <is>
          <t>经济工具</t>
        </is>
      </c>
      <c r="J17" s="304">
        <f>'经济工具'!C23</f>
        <v/>
      </c>
      <c r="K17" s="304">
        <f>'经济工具'!E23</f>
        <v/>
      </c>
      <c r="L17" s="304">
        <f>'经济工具'!F23</f>
        <v/>
      </c>
      <c r="M17" s="304">
        <f>'经济工具'!M23</f>
        <v/>
      </c>
    </row>
    <row r="18">
      <c r="A18" s="304">
        <f>'经济工具'!A24</f>
        <v/>
      </c>
      <c r="B18" s="304">
        <f>'经济工具'!D24</f>
        <v/>
      </c>
      <c r="C18" s="304">
        <f>'经济工具'!H24</f>
        <v/>
      </c>
      <c r="D18" s="304">
        <f>'经济工具'!G24</f>
        <v/>
      </c>
      <c r="E18" s="304">
        <f>'经济工具'!V24</f>
        <v/>
      </c>
      <c r="F18" s="304">
        <f>'经济工具'!R24</f>
        <v/>
      </c>
      <c r="G18" s="304">
        <f>'经济工具'!S24</f>
        <v/>
      </c>
      <c r="H18" s="304">
        <f>'经济工具'!L24</f>
        <v/>
      </c>
      <c r="I18" s="304" t="inlineStr">
        <is>
          <t>经济工具</t>
        </is>
      </c>
      <c r="J18" s="304">
        <f>'经济工具'!C24</f>
        <v/>
      </c>
      <c r="K18" s="304">
        <f>'经济工具'!E24</f>
        <v/>
      </c>
      <c r="L18" s="304">
        <f>'经济工具'!F24</f>
        <v/>
      </c>
      <c r="M18" s="304">
        <f>'经济工具'!M24</f>
        <v/>
      </c>
    </row>
    <row r="19">
      <c r="A19" s="304">
        <f>'经济工具'!A25</f>
        <v/>
      </c>
      <c r="B19" s="304">
        <f>'经济工具'!D25</f>
        <v/>
      </c>
      <c r="C19" s="304">
        <f>'经济工具'!H25</f>
        <v/>
      </c>
      <c r="D19" s="304">
        <f>'经济工具'!G25</f>
        <v/>
      </c>
      <c r="E19" s="304">
        <f>'经济工具'!V25</f>
        <v/>
      </c>
      <c r="F19" s="304">
        <f>'经济工具'!R25</f>
        <v/>
      </c>
      <c r="G19" s="304">
        <f>'经济工具'!S25</f>
        <v/>
      </c>
      <c r="H19" s="304">
        <f>'经济工具'!L25</f>
        <v/>
      </c>
      <c r="I19" s="304" t="inlineStr">
        <is>
          <t>经济工具</t>
        </is>
      </c>
      <c r="J19" s="304">
        <f>'经济工具'!C25</f>
        <v/>
      </c>
      <c r="K19" s="304">
        <f>'经济工具'!E25</f>
        <v/>
      </c>
      <c r="L19" s="304">
        <f>'经济工具'!F25</f>
        <v/>
      </c>
      <c r="M19" s="304">
        <f>'经济工具'!M25</f>
        <v/>
      </c>
    </row>
    <row r="20">
      <c r="A20" s="304">
        <f>'经济工具'!A26</f>
        <v/>
      </c>
      <c r="B20" s="304">
        <f>'经济工具'!D26</f>
        <v/>
      </c>
      <c r="C20" s="304">
        <f>'经济工具'!H26</f>
        <v/>
      </c>
      <c r="D20" s="304">
        <f>'经济工具'!G26</f>
        <v/>
      </c>
      <c r="E20" s="304">
        <f>'经济工具'!V26</f>
        <v/>
      </c>
      <c r="F20" s="304">
        <f>'经济工具'!R26</f>
        <v/>
      </c>
      <c r="G20" s="304">
        <f>'经济工具'!S26</f>
        <v/>
      </c>
      <c r="H20" s="304">
        <f>'经济工具'!L26</f>
        <v/>
      </c>
      <c r="I20" s="304" t="inlineStr">
        <is>
          <t>经济工具</t>
        </is>
      </c>
      <c r="J20" s="304">
        <f>'经济工具'!C26</f>
        <v/>
      </c>
      <c r="K20" s="304">
        <f>'经济工具'!E26</f>
        <v/>
      </c>
      <c r="L20" s="304">
        <f>'经济工具'!F26</f>
        <v/>
      </c>
      <c r="M20" s="304">
        <f>'经济工具'!M26</f>
        <v/>
      </c>
    </row>
    <row r="21">
      <c r="A21" s="304">
        <f>'经济工具'!A27</f>
        <v/>
      </c>
      <c r="B21" s="304">
        <f>'经济工具'!D27</f>
        <v/>
      </c>
      <c r="C21" s="304">
        <f>'经济工具'!H27</f>
        <v/>
      </c>
      <c r="D21" s="304">
        <f>'经济工具'!G27</f>
        <v/>
      </c>
      <c r="E21" s="304">
        <f>'经济工具'!V27</f>
        <v/>
      </c>
      <c r="F21" s="304">
        <f>'经济工具'!R27</f>
        <v/>
      </c>
      <c r="G21" s="304">
        <f>'经济工具'!S27</f>
        <v/>
      </c>
      <c r="H21" s="304">
        <f>'经济工具'!L27</f>
        <v/>
      </c>
      <c r="I21" s="304" t="inlineStr">
        <is>
          <t>经济工具</t>
        </is>
      </c>
      <c r="J21" s="304">
        <f>'经济工具'!C27</f>
        <v/>
      </c>
      <c r="K21" s="304">
        <f>'经济工具'!E27</f>
        <v/>
      </c>
      <c r="L21" s="304">
        <f>'经济工具'!F27</f>
        <v/>
      </c>
      <c r="M21" s="304">
        <f>'经济工具'!M27</f>
        <v/>
      </c>
    </row>
    <row r="22">
      <c r="A22" s="304">
        <f>'经济工具'!A28</f>
        <v/>
      </c>
      <c r="B22" s="304">
        <f>'经济工具'!D28</f>
        <v/>
      </c>
      <c r="C22" s="304">
        <f>'经济工具'!H28</f>
        <v/>
      </c>
      <c r="D22" s="304">
        <f>'经济工具'!G28</f>
        <v/>
      </c>
      <c r="E22" s="304">
        <f>'经济工具'!V28</f>
        <v/>
      </c>
      <c r="F22" s="304">
        <f>'经济工具'!R28</f>
        <v/>
      </c>
      <c r="G22" s="304">
        <f>'经济工具'!S28</f>
        <v/>
      </c>
      <c r="H22" s="304">
        <f>'经济工具'!L28</f>
        <v/>
      </c>
      <c r="I22" s="304" t="inlineStr">
        <is>
          <t>经济工具</t>
        </is>
      </c>
      <c r="J22" s="304">
        <f>'经济工具'!C28</f>
        <v/>
      </c>
      <c r="K22" s="304">
        <f>'经济工具'!E28</f>
        <v/>
      </c>
      <c r="L22" s="304">
        <f>'经济工具'!F28</f>
        <v/>
      </c>
      <c r="M22" s="304">
        <f>'经济工具'!M28</f>
        <v/>
      </c>
    </row>
    <row r="23">
      <c r="A23" s="304">
        <f>'经济工具'!A29</f>
        <v/>
      </c>
      <c r="B23" s="304">
        <f>'经济工具'!D29</f>
        <v/>
      </c>
      <c r="C23" s="304">
        <f>'经济工具'!H29</f>
        <v/>
      </c>
      <c r="D23" s="304">
        <f>'经济工具'!G29</f>
        <v/>
      </c>
      <c r="E23" s="304">
        <f>'经济工具'!V29</f>
        <v/>
      </c>
      <c r="F23" s="304">
        <f>'经济工具'!R29</f>
        <v/>
      </c>
      <c r="G23" s="304">
        <f>'经济工具'!S29</f>
        <v/>
      </c>
      <c r="H23" s="304">
        <f>'经济工具'!L29</f>
        <v/>
      </c>
      <c r="I23" s="304" t="inlineStr">
        <is>
          <t>经济工具</t>
        </is>
      </c>
      <c r="J23" s="304">
        <f>'经济工具'!C29</f>
        <v/>
      </c>
      <c r="K23" s="304">
        <f>'经济工具'!E29</f>
        <v/>
      </c>
      <c r="L23" s="304">
        <f>'经济工具'!F29</f>
        <v/>
      </c>
      <c r="M23" s="304">
        <f>'经济工具'!M29</f>
        <v/>
      </c>
    </row>
    <row r="24">
      <c r="A24" s="304">
        <f>'经济工具'!A30</f>
        <v/>
      </c>
      <c r="B24" s="304">
        <f>'经济工具'!D30</f>
        <v/>
      </c>
      <c r="C24" s="304">
        <f>'经济工具'!H30</f>
        <v/>
      </c>
      <c r="D24" s="304">
        <f>'经济工具'!G30</f>
        <v/>
      </c>
      <c r="E24" s="304">
        <f>'经济工具'!V30</f>
        <v/>
      </c>
      <c r="F24" s="304">
        <f>'经济工具'!R30</f>
        <v/>
      </c>
      <c r="G24" s="304">
        <f>'经济工具'!S30</f>
        <v/>
      </c>
      <c r="H24" s="304">
        <f>'经济工具'!L30</f>
        <v/>
      </c>
      <c r="I24" s="304" t="inlineStr">
        <is>
          <t>经济工具</t>
        </is>
      </c>
      <c r="J24" s="304">
        <f>'经济工具'!C30</f>
        <v/>
      </c>
      <c r="K24" s="304">
        <f>'经济工具'!E30</f>
        <v/>
      </c>
      <c r="L24" s="304">
        <f>'经济工具'!F30</f>
        <v/>
      </c>
      <c r="M24" s="304">
        <f>'经济工具'!M30</f>
        <v/>
      </c>
    </row>
    <row r="25">
      <c r="A25" s="304">
        <f>'经济工具'!A31</f>
        <v/>
      </c>
      <c r="B25" s="304">
        <f>'经济工具'!D31</f>
        <v/>
      </c>
      <c r="C25" s="304">
        <f>'经济工具'!H31</f>
        <v/>
      </c>
      <c r="D25" s="304">
        <f>'经济工具'!G31</f>
        <v/>
      </c>
      <c r="E25" s="304">
        <f>'经济工具'!V31</f>
        <v/>
      </c>
      <c r="F25" s="304">
        <f>'经济工具'!R31</f>
        <v/>
      </c>
      <c r="G25" s="304">
        <f>'经济工具'!S31</f>
        <v/>
      </c>
      <c r="H25" s="304">
        <f>'经济工具'!L31</f>
        <v/>
      </c>
      <c r="I25" s="304" t="inlineStr">
        <is>
          <t>经济工具</t>
        </is>
      </c>
      <c r="J25" s="304">
        <f>'经济工具'!C31</f>
        <v/>
      </c>
      <c r="K25" s="304">
        <f>'经济工具'!E31</f>
        <v/>
      </c>
      <c r="L25" s="304">
        <f>'经济工具'!F31</f>
        <v/>
      </c>
      <c r="M25" s="304">
        <f>'经济工具'!M31</f>
        <v/>
      </c>
    </row>
    <row r="26">
      <c r="A26" s="304">
        <f>'经济工具'!A34</f>
        <v/>
      </c>
      <c r="B26" s="304">
        <f>'经济工具'!D34</f>
        <v/>
      </c>
      <c r="C26" s="304">
        <f>'经济工具'!H34</f>
        <v/>
      </c>
      <c r="D26" s="304">
        <f>'经济工具'!G34</f>
        <v/>
      </c>
      <c r="E26" s="304">
        <f>'经济工具'!V34</f>
        <v/>
      </c>
      <c r="F26" s="304">
        <f>'经济工具'!R34</f>
        <v/>
      </c>
      <c r="G26" s="304">
        <f>'经济工具'!S34</f>
        <v/>
      </c>
      <c r="H26" s="304">
        <f>'经济工具'!L34</f>
        <v/>
      </c>
      <c r="I26" s="304" t="inlineStr">
        <is>
          <t>经济工具</t>
        </is>
      </c>
      <c r="J26" s="304">
        <f>'经济工具'!C34</f>
        <v/>
      </c>
      <c r="K26" s="304">
        <f>'经济工具'!E34</f>
        <v/>
      </c>
      <c r="L26" s="304">
        <f>'经济工具'!F34</f>
        <v/>
      </c>
      <c r="M26" s="304">
        <f>'经济工具'!M34</f>
        <v/>
      </c>
    </row>
    <row r="27">
      <c r="A27" s="304">
        <f>'经济工具'!A35</f>
        <v/>
      </c>
      <c r="B27" s="304">
        <f>'经济工具'!D35</f>
        <v/>
      </c>
      <c r="C27" s="304">
        <f>'经济工具'!H35</f>
        <v/>
      </c>
      <c r="D27" s="304">
        <f>'经济工具'!G35</f>
        <v/>
      </c>
      <c r="E27" s="304">
        <f>'经济工具'!V35</f>
        <v/>
      </c>
      <c r="F27" s="304">
        <f>'经济工具'!R35</f>
        <v/>
      </c>
      <c r="G27" s="304">
        <f>'经济工具'!S35</f>
        <v/>
      </c>
      <c r="H27" s="304">
        <f>'经济工具'!L35</f>
        <v/>
      </c>
      <c r="I27" s="304" t="inlineStr">
        <is>
          <t>经济工具</t>
        </is>
      </c>
      <c r="J27" s="304">
        <f>'经济工具'!C35</f>
        <v/>
      </c>
      <c r="K27" s="304">
        <f>'经济工具'!E35</f>
        <v/>
      </c>
      <c r="L27" s="304">
        <f>'经济工具'!F35</f>
        <v/>
      </c>
      <c r="M27" s="304">
        <f>'经济工具'!M35</f>
        <v/>
      </c>
    </row>
    <row r="28">
      <c r="A28" s="304">
        <f>'经济工具'!A36</f>
        <v/>
      </c>
      <c r="B28" s="304">
        <f>'经济工具'!D36</f>
        <v/>
      </c>
      <c r="C28" s="304">
        <f>'经济工具'!H36</f>
        <v/>
      </c>
      <c r="D28" s="304">
        <f>'经济工具'!G36</f>
        <v/>
      </c>
      <c r="E28" s="304">
        <f>'经济工具'!V36</f>
        <v/>
      </c>
      <c r="F28" s="304">
        <f>'经济工具'!R36</f>
        <v/>
      </c>
      <c r="G28" s="304">
        <f>'经济工具'!S36</f>
        <v/>
      </c>
      <c r="H28" s="304">
        <f>'经济工具'!L36</f>
        <v/>
      </c>
      <c r="I28" s="304" t="inlineStr">
        <is>
          <t>经济工具</t>
        </is>
      </c>
      <c r="J28" s="304">
        <f>'经济工具'!C36</f>
        <v/>
      </c>
      <c r="K28" s="304">
        <f>'经济工具'!E36</f>
        <v/>
      </c>
      <c r="L28" s="304">
        <f>'经济工具'!F36</f>
        <v/>
      </c>
      <c r="M28" s="304">
        <f>'经济工具'!M36</f>
        <v/>
      </c>
    </row>
    <row r="29">
      <c r="A29" s="304">
        <f>'经济工具'!A37</f>
        <v/>
      </c>
      <c r="B29" s="304">
        <f>'经济工具'!D37</f>
        <v/>
      </c>
      <c r="C29" s="304">
        <f>'经济工具'!H37</f>
        <v/>
      </c>
      <c r="D29" s="304">
        <f>'经济工具'!G37</f>
        <v/>
      </c>
      <c r="E29" s="304">
        <f>'经济工具'!V37</f>
        <v/>
      </c>
      <c r="F29" s="304">
        <f>'经济工具'!R37</f>
        <v/>
      </c>
      <c r="G29" s="304">
        <f>'经济工具'!S37</f>
        <v/>
      </c>
      <c r="H29" s="304">
        <f>'经济工具'!L37</f>
        <v/>
      </c>
      <c r="I29" s="304" t="inlineStr">
        <is>
          <t>经济工具</t>
        </is>
      </c>
      <c r="J29" s="304">
        <f>'经济工具'!C37</f>
        <v/>
      </c>
      <c r="K29" s="304">
        <f>'经济工具'!E37</f>
        <v/>
      </c>
      <c r="L29" s="304">
        <f>'经济工具'!F37</f>
        <v/>
      </c>
      <c r="M29" s="304">
        <f>'经济工具'!M37</f>
        <v/>
      </c>
    </row>
    <row r="30">
      <c r="A30" s="304">
        <f>'经济工具'!A38</f>
        <v/>
      </c>
      <c r="B30" s="304">
        <f>'经济工具'!D38</f>
        <v/>
      </c>
      <c r="C30" s="304">
        <f>'经济工具'!H38</f>
        <v/>
      </c>
      <c r="D30" s="304">
        <f>'经济工具'!G38</f>
        <v/>
      </c>
      <c r="E30" s="304">
        <f>'经济工具'!V38</f>
        <v/>
      </c>
      <c r="F30" s="304">
        <f>'经济工具'!R38</f>
        <v/>
      </c>
      <c r="G30" s="304">
        <f>'经济工具'!S38</f>
        <v/>
      </c>
      <c r="H30" s="304">
        <f>'经济工具'!L38</f>
        <v/>
      </c>
      <c r="I30" s="304" t="inlineStr">
        <is>
          <t>经济工具</t>
        </is>
      </c>
      <c r="J30" s="304">
        <f>'经济工具'!C38</f>
        <v/>
      </c>
      <c r="K30" s="304">
        <f>'经济工具'!E38</f>
        <v/>
      </c>
      <c r="L30" s="304">
        <f>'经济工具'!F38</f>
        <v/>
      </c>
      <c r="M30" s="304">
        <f>'经济工具'!M38</f>
        <v/>
      </c>
    </row>
    <row r="31">
      <c r="A31" s="304">
        <f>'经济工具'!A39</f>
        <v/>
      </c>
      <c r="B31" s="304">
        <f>'经济工具'!D39</f>
        <v/>
      </c>
      <c r="C31" s="304">
        <f>'经济工具'!H39</f>
        <v/>
      </c>
      <c r="D31" s="304">
        <f>'经济工具'!G39</f>
        <v/>
      </c>
      <c r="E31" s="304">
        <f>'经济工具'!V39</f>
        <v/>
      </c>
      <c r="F31" s="304">
        <f>'经济工具'!R39</f>
        <v/>
      </c>
      <c r="G31" s="304">
        <f>'经济工具'!S39</f>
        <v/>
      </c>
      <c r="H31" s="304">
        <f>'经济工具'!L39</f>
        <v/>
      </c>
      <c r="I31" s="304" t="inlineStr">
        <is>
          <t>经济工具</t>
        </is>
      </c>
      <c r="J31" s="304">
        <f>'经济工具'!C39</f>
        <v/>
      </c>
      <c r="K31" s="304">
        <f>'经济工具'!E39</f>
        <v/>
      </c>
      <c r="L31" s="304">
        <f>'经济工具'!F39</f>
        <v/>
      </c>
      <c r="M31" s="304">
        <f>'经济工具'!M39</f>
        <v/>
      </c>
    </row>
    <row r="32">
      <c r="A32" s="304">
        <f>'经济工具'!A40</f>
        <v/>
      </c>
      <c r="B32" s="304">
        <f>'经济工具'!D40</f>
        <v/>
      </c>
      <c r="C32" s="304">
        <f>'经济工具'!H40</f>
        <v/>
      </c>
      <c r="D32" s="304">
        <f>'经济工具'!G40</f>
        <v/>
      </c>
      <c r="E32" s="304">
        <f>'经济工具'!V40</f>
        <v/>
      </c>
      <c r="F32" s="304">
        <f>'经济工具'!R40</f>
        <v/>
      </c>
      <c r="G32" s="304">
        <f>'经济工具'!S40</f>
        <v/>
      </c>
      <c r="H32" s="304">
        <f>'经济工具'!L40</f>
        <v/>
      </c>
      <c r="I32" s="304" t="inlineStr">
        <is>
          <t>经济工具</t>
        </is>
      </c>
      <c r="J32" s="304">
        <f>'经济工具'!C40</f>
        <v/>
      </c>
      <c r="K32" s="304">
        <f>'经济工具'!E40</f>
        <v/>
      </c>
      <c r="L32" s="304">
        <f>'经济工具'!F40</f>
        <v/>
      </c>
      <c r="M32" s="304">
        <f>'经济工具'!M40</f>
        <v/>
      </c>
    </row>
    <row r="33">
      <c r="A33" s="304">
        <f>'经济工具'!A41</f>
        <v/>
      </c>
      <c r="B33" s="304">
        <f>'经济工具'!D41</f>
        <v/>
      </c>
      <c r="C33" s="304">
        <f>'经济工具'!H41</f>
        <v/>
      </c>
      <c r="D33" s="304">
        <f>'经济工具'!G41</f>
        <v/>
      </c>
      <c r="E33" s="304">
        <f>'经济工具'!V41</f>
        <v/>
      </c>
      <c r="F33" s="304">
        <f>'经济工具'!R41</f>
        <v/>
      </c>
      <c r="G33" s="304">
        <f>'经济工具'!S41</f>
        <v/>
      </c>
      <c r="H33" s="304">
        <f>'经济工具'!L41</f>
        <v/>
      </c>
      <c r="I33" s="304" t="inlineStr">
        <is>
          <t>经济工具</t>
        </is>
      </c>
      <c r="J33" s="304">
        <f>'经济工具'!C41</f>
        <v/>
      </c>
      <c r="K33" s="304">
        <f>'经济工具'!E41</f>
        <v/>
      </c>
      <c r="L33" s="304">
        <f>'经济工具'!F41</f>
        <v/>
      </c>
      <c r="M33" s="304">
        <f>'经济工具'!M41</f>
        <v/>
      </c>
    </row>
    <row r="34">
      <c r="A34" s="304">
        <f>'经济工具'!A42</f>
        <v/>
      </c>
      <c r="B34" s="304">
        <f>'经济工具'!D42</f>
        <v/>
      </c>
      <c r="C34" s="304">
        <f>'经济工具'!H42</f>
        <v/>
      </c>
      <c r="D34" s="304">
        <f>'经济工具'!G42</f>
        <v/>
      </c>
      <c r="E34" s="304">
        <f>'经济工具'!V42</f>
        <v/>
      </c>
      <c r="F34" s="304">
        <f>'经济工具'!R42</f>
        <v/>
      </c>
      <c r="G34" s="304">
        <f>'经济工具'!S42</f>
        <v/>
      </c>
      <c r="H34" s="304">
        <f>'经济工具'!L42</f>
        <v/>
      </c>
      <c r="I34" s="304" t="inlineStr">
        <is>
          <t>经济工具</t>
        </is>
      </c>
      <c r="J34" s="304">
        <f>'经济工具'!C42</f>
        <v/>
      </c>
      <c r="K34" s="304">
        <f>'经济工具'!E42</f>
        <v/>
      </c>
      <c r="L34" s="304">
        <f>'经济工具'!F42</f>
        <v/>
      </c>
      <c r="M34" s="304">
        <f>'经济工具'!M42</f>
        <v/>
      </c>
    </row>
    <row r="35">
      <c r="A35" s="304">
        <f>'经济工具'!A43</f>
        <v/>
      </c>
      <c r="B35" s="304">
        <f>'经济工具'!D43</f>
        <v/>
      </c>
      <c r="C35" s="304">
        <f>'经济工具'!H43</f>
        <v/>
      </c>
      <c r="D35" s="304">
        <f>'经济工具'!G43</f>
        <v/>
      </c>
      <c r="E35" s="304">
        <f>'经济工具'!V43</f>
        <v/>
      </c>
      <c r="F35" s="304">
        <f>'经济工具'!R43</f>
        <v/>
      </c>
      <c r="G35" s="304">
        <f>'经济工具'!S43</f>
        <v/>
      </c>
      <c r="H35" s="304">
        <f>'经济工具'!L43</f>
        <v/>
      </c>
      <c r="I35" s="304" t="inlineStr">
        <is>
          <t>经济工具</t>
        </is>
      </c>
      <c r="J35" s="304">
        <f>'经济工具'!C43</f>
        <v/>
      </c>
      <c r="K35" s="304">
        <f>'经济工具'!E43</f>
        <v/>
      </c>
      <c r="L35" s="304">
        <f>'经济工具'!F43</f>
        <v/>
      </c>
      <c r="M35" s="304">
        <f>'经济工具'!M43</f>
        <v/>
      </c>
    </row>
    <row r="36">
      <c r="A36" s="304">
        <f>'经济工具'!A44</f>
        <v/>
      </c>
      <c r="B36" s="304">
        <f>'经济工具'!D44</f>
        <v/>
      </c>
      <c r="C36" s="304">
        <f>'经济工具'!H44</f>
        <v/>
      </c>
      <c r="D36" s="304">
        <f>'经济工具'!G44</f>
        <v/>
      </c>
      <c r="E36" s="304">
        <f>'经济工具'!V44</f>
        <v/>
      </c>
      <c r="F36" s="304">
        <f>'经济工具'!R44</f>
        <v/>
      </c>
      <c r="G36" s="304">
        <f>'经济工具'!S44</f>
        <v/>
      </c>
      <c r="H36" s="304">
        <f>'经济工具'!L44</f>
        <v/>
      </c>
      <c r="I36" s="304" t="inlineStr">
        <is>
          <t>经济工具</t>
        </is>
      </c>
      <c r="J36" s="304">
        <f>'经济工具'!C44</f>
        <v/>
      </c>
      <c r="K36" s="304">
        <f>'经济工具'!E44</f>
        <v/>
      </c>
      <c r="L36" s="304">
        <f>'经济工具'!F44</f>
        <v/>
      </c>
      <c r="M36" s="304">
        <f>'经济工具'!M44</f>
        <v/>
      </c>
    </row>
    <row r="37">
      <c r="A37" s="304">
        <f>'经济工具'!A45</f>
        <v/>
      </c>
      <c r="B37" s="304">
        <f>'经济工具'!D45</f>
        <v/>
      </c>
      <c r="C37" s="304">
        <f>'经济工具'!H45</f>
        <v/>
      </c>
      <c r="D37" s="304">
        <f>'经济工具'!G45</f>
        <v/>
      </c>
      <c r="E37" s="304">
        <f>'经济工具'!V45</f>
        <v/>
      </c>
      <c r="F37" s="304">
        <f>'经济工具'!R45</f>
        <v/>
      </c>
      <c r="G37" s="304">
        <f>'经济工具'!S45</f>
        <v/>
      </c>
      <c r="H37" s="304">
        <f>'经济工具'!L45</f>
        <v/>
      </c>
      <c r="I37" s="304" t="inlineStr">
        <is>
          <t>经济工具</t>
        </is>
      </c>
      <c r="J37" s="304">
        <f>'经济工具'!C45</f>
        <v/>
      </c>
      <c r="K37" s="304">
        <f>'经济工具'!E45</f>
        <v/>
      </c>
      <c r="L37" s="304">
        <f>'经济工具'!F45</f>
        <v/>
      </c>
      <c r="M37" s="304">
        <f>'经济工具'!M45</f>
        <v/>
      </c>
    </row>
    <row r="38">
      <c r="A38" s="304">
        <f>'经济工具'!A46</f>
        <v/>
      </c>
      <c r="B38" s="304">
        <f>'经济工具'!D46</f>
        <v/>
      </c>
      <c r="C38" s="304">
        <f>'经济工具'!H46</f>
        <v/>
      </c>
      <c r="D38" s="304">
        <f>'经济工具'!G46</f>
        <v/>
      </c>
      <c r="E38" s="304">
        <f>'经济工具'!V46</f>
        <v/>
      </c>
      <c r="F38" s="304">
        <f>'经济工具'!R46</f>
        <v/>
      </c>
      <c r="G38" s="304">
        <f>'经济工具'!S46</f>
        <v/>
      </c>
      <c r="H38" s="304">
        <f>'经济工具'!L46</f>
        <v/>
      </c>
      <c r="I38" s="304" t="inlineStr">
        <is>
          <t>经济工具</t>
        </is>
      </c>
      <c r="J38" s="304">
        <f>'经济工具'!C46</f>
        <v/>
      </c>
      <c r="K38" s="304">
        <f>'经济工具'!E46</f>
        <v/>
      </c>
      <c r="L38" s="304">
        <f>'经济工具'!F46</f>
        <v/>
      </c>
      <c r="M38" s="304">
        <f>'经济工具'!M46</f>
        <v/>
      </c>
    </row>
    <row r="39">
      <c r="A39" s="304">
        <f>'经济工具'!A47</f>
        <v/>
      </c>
      <c r="B39" s="304">
        <f>'经济工具'!D47</f>
        <v/>
      </c>
      <c r="C39" s="304">
        <f>'经济工具'!H47</f>
        <v/>
      </c>
      <c r="D39" s="304">
        <f>'经济工具'!G47</f>
        <v/>
      </c>
      <c r="E39" s="304">
        <f>'经济工具'!V47</f>
        <v/>
      </c>
      <c r="F39" s="304">
        <f>'经济工具'!R47</f>
        <v/>
      </c>
      <c r="G39" s="304">
        <f>'经济工具'!S47</f>
        <v/>
      </c>
      <c r="H39" s="304">
        <f>'经济工具'!L47</f>
        <v/>
      </c>
      <c r="I39" s="304" t="inlineStr">
        <is>
          <t>经济工具</t>
        </is>
      </c>
      <c r="J39" s="304">
        <f>'经济工具'!C47</f>
        <v/>
      </c>
      <c r="K39" s="304">
        <f>'经济工具'!E47</f>
        <v/>
      </c>
      <c r="L39" s="304">
        <f>'经济工具'!F47</f>
        <v/>
      </c>
      <c r="M39" s="304">
        <f>'经济工具'!M47</f>
        <v/>
      </c>
    </row>
    <row r="40">
      <c r="A40" s="304">
        <f>'经济工具'!A48</f>
        <v/>
      </c>
      <c r="B40" s="304">
        <f>'经济工具'!D48</f>
        <v/>
      </c>
      <c r="C40" s="304">
        <f>'经济工具'!H48</f>
        <v/>
      </c>
      <c r="D40" s="304">
        <f>'经济工具'!G48</f>
        <v/>
      </c>
      <c r="E40" s="304">
        <f>'经济工具'!V48</f>
        <v/>
      </c>
      <c r="F40" s="304">
        <f>'经济工具'!R48</f>
        <v/>
      </c>
      <c r="G40" s="304">
        <f>'经济工具'!S48</f>
        <v/>
      </c>
      <c r="H40" s="304">
        <f>'经济工具'!L48</f>
        <v/>
      </c>
      <c r="I40" s="304" t="inlineStr">
        <is>
          <t>经济工具</t>
        </is>
      </c>
      <c r="J40" s="304">
        <f>'经济工具'!C48</f>
        <v/>
      </c>
      <c r="K40" s="304">
        <f>'经济工具'!E48</f>
        <v/>
      </c>
      <c r="L40" s="304">
        <f>'经济工具'!F48</f>
        <v/>
      </c>
      <c r="M40" s="304">
        <f>'经济工具'!M48</f>
        <v/>
      </c>
    </row>
    <row r="41">
      <c r="A41" s="304">
        <f>'经济工具'!A49</f>
        <v/>
      </c>
      <c r="B41" s="304">
        <f>'经济工具'!D49</f>
        <v/>
      </c>
      <c r="C41" s="304">
        <f>'经济工具'!H49</f>
        <v/>
      </c>
      <c r="D41" s="304">
        <f>'经济工具'!G49</f>
        <v/>
      </c>
      <c r="E41" s="304">
        <f>'经济工具'!V49</f>
        <v/>
      </c>
      <c r="F41" s="304">
        <f>'经济工具'!R49</f>
        <v/>
      </c>
      <c r="G41" s="304">
        <f>'经济工具'!S49</f>
        <v/>
      </c>
      <c r="H41" s="304">
        <f>'经济工具'!L49</f>
        <v/>
      </c>
      <c r="I41" s="304" t="inlineStr">
        <is>
          <t>经济工具</t>
        </is>
      </c>
      <c r="J41" s="304">
        <f>'经济工具'!C49</f>
        <v/>
      </c>
      <c r="K41" s="304">
        <f>'经济工具'!E49</f>
        <v/>
      </c>
      <c r="L41" s="304">
        <f>'经济工具'!F49</f>
        <v/>
      </c>
      <c r="M41" s="304">
        <f>'经济工具'!M49</f>
        <v/>
      </c>
    </row>
    <row r="42">
      <c r="A42" s="304">
        <f>'经济工具'!A50</f>
        <v/>
      </c>
      <c r="B42" s="304">
        <f>'经济工具'!D50</f>
        <v/>
      </c>
      <c r="C42" s="304">
        <f>'经济工具'!H50</f>
        <v/>
      </c>
      <c r="D42" s="304">
        <f>'经济工具'!G50</f>
        <v/>
      </c>
      <c r="E42" s="304">
        <f>'经济工具'!V50</f>
        <v/>
      </c>
      <c r="F42" s="304">
        <f>'经济工具'!R50</f>
        <v/>
      </c>
      <c r="G42" s="304">
        <f>'经济工具'!S50</f>
        <v/>
      </c>
      <c r="H42" s="304">
        <f>'经济工具'!L50</f>
        <v/>
      </c>
      <c r="I42" s="304" t="inlineStr">
        <is>
          <t>经济工具</t>
        </is>
      </c>
      <c r="J42" s="304">
        <f>'经济工具'!C50</f>
        <v/>
      </c>
      <c r="K42" s="304">
        <f>'经济工具'!E50</f>
        <v/>
      </c>
      <c r="L42" s="304">
        <f>'经济工具'!F50</f>
        <v/>
      </c>
      <c r="M42" s="304">
        <f>'经济工具'!M50</f>
        <v/>
      </c>
    </row>
    <row r="43">
      <c r="A43" s="304">
        <f>'经济工具'!A51</f>
        <v/>
      </c>
      <c r="B43" s="304">
        <f>'经济工具'!D51</f>
        <v/>
      </c>
      <c r="C43" s="304">
        <f>'经济工具'!H51</f>
        <v/>
      </c>
      <c r="D43" s="304">
        <f>'经济工具'!G51</f>
        <v/>
      </c>
      <c r="E43" s="304">
        <f>'经济工具'!V51</f>
        <v/>
      </c>
      <c r="F43" s="304">
        <f>'经济工具'!R51</f>
        <v/>
      </c>
      <c r="G43" s="304">
        <f>'经济工具'!S51</f>
        <v/>
      </c>
      <c r="H43" s="304">
        <f>'经济工具'!L51</f>
        <v/>
      </c>
      <c r="I43" s="304" t="inlineStr">
        <is>
          <t>经济工具</t>
        </is>
      </c>
      <c r="J43" s="304">
        <f>'经济工具'!C51</f>
        <v/>
      </c>
      <c r="K43" s="304">
        <f>'经济工具'!E51</f>
        <v/>
      </c>
      <c r="L43" s="304">
        <f>'经济工具'!F51</f>
        <v/>
      </c>
      <c r="M43" s="304">
        <f>'经济工具'!M51</f>
        <v/>
      </c>
    </row>
    <row r="44">
      <c r="A44" s="304">
        <f>'经济工具'!A52</f>
        <v/>
      </c>
      <c r="B44" s="304">
        <f>'经济工具'!D52</f>
        <v/>
      </c>
      <c r="C44" s="304">
        <f>'经济工具'!H52</f>
        <v/>
      </c>
      <c r="D44" s="304">
        <f>'经济工具'!G52</f>
        <v/>
      </c>
      <c r="E44" s="304">
        <f>'经济工具'!V52</f>
        <v/>
      </c>
      <c r="F44" s="304">
        <f>'经济工具'!R52</f>
        <v/>
      </c>
      <c r="G44" s="304">
        <f>'经济工具'!S52</f>
        <v/>
      </c>
      <c r="H44" s="304">
        <f>'经济工具'!L52</f>
        <v/>
      </c>
      <c r="I44" s="304" t="inlineStr">
        <is>
          <t>经济工具</t>
        </is>
      </c>
      <c r="J44" s="304">
        <f>'经济工具'!C52</f>
        <v/>
      </c>
      <c r="K44" s="304">
        <f>'经济工具'!E52</f>
        <v/>
      </c>
      <c r="L44" s="304">
        <f>'经济工具'!F52</f>
        <v/>
      </c>
      <c r="M44" s="304">
        <f>'经济工具'!M52</f>
        <v/>
      </c>
    </row>
    <row r="45">
      <c r="A45" s="304">
        <f>'经济工具'!A53</f>
        <v/>
      </c>
      <c r="B45" s="304">
        <f>'经济工具'!D53</f>
        <v/>
      </c>
      <c r="C45" s="304">
        <f>'经济工具'!H53</f>
        <v/>
      </c>
      <c r="D45" s="304">
        <f>'经济工具'!G53</f>
        <v/>
      </c>
      <c r="E45" s="304">
        <f>'经济工具'!V53</f>
        <v/>
      </c>
      <c r="F45" s="304">
        <f>'经济工具'!R53</f>
        <v/>
      </c>
      <c r="G45" s="304">
        <f>'经济工具'!S53</f>
        <v/>
      </c>
      <c r="H45" s="304">
        <f>'经济工具'!L53</f>
        <v/>
      </c>
      <c r="I45" s="304" t="inlineStr">
        <is>
          <t>经济工具</t>
        </is>
      </c>
      <c r="J45" s="304">
        <f>'经济工具'!C53</f>
        <v/>
      </c>
      <c r="K45" s="304">
        <f>'经济工具'!E53</f>
        <v/>
      </c>
      <c r="L45" s="304">
        <f>'经济工具'!F53</f>
        <v/>
      </c>
      <c r="M45" s="304">
        <f>'经济工具'!M53</f>
        <v/>
      </c>
    </row>
    <row r="46">
      <c r="A46" s="304">
        <f>'经济工具'!A56</f>
        <v/>
      </c>
      <c r="B46" s="304">
        <f>'经济工具'!D56</f>
        <v/>
      </c>
      <c r="C46" s="304">
        <f>'经济工具'!H56</f>
        <v/>
      </c>
      <c r="D46" s="304">
        <f>'经济工具'!G56</f>
        <v/>
      </c>
      <c r="E46" s="304">
        <f>'经济工具'!V56</f>
        <v/>
      </c>
      <c r="F46" s="304">
        <f>'经济工具'!R56</f>
        <v/>
      </c>
      <c r="G46" s="304">
        <f>'经济工具'!S56</f>
        <v/>
      </c>
      <c r="H46" s="304">
        <f>'经济工具'!L56</f>
        <v/>
      </c>
      <c r="I46" s="304" t="inlineStr">
        <is>
          <t>经济工具</t>
        </is>
      </c>
      <c r="J46" s="304">
        <f>'经济工具'!C56</f>
        <v/>
      </c>
      <c r="K46" s="304">
        <f>'经济工具'!E56</f>
        <v/>
      </c>
      <c r="L46" s="304">
        <f>'经济工具'!F56</f>
        <v/>
      </c>
      <c r="M46" s="304">
        <f>'经济工具'!M56</f>
        <v/>
      </c>
    </row>
    <row r="47">
      <c r="A47" s="304">
        <f>'经济工具'!A57</f>
        <v/>
      </c>
      <c r="B47" s="304">
        <f>'经济工具'!D57</f>
        <v/>
      </c>
      <c r="C47" s="304">
        <f>'经济工具'!H57</f>
        <v/>
      </c>
      <c r="D47" s="304">
        <f>'经济工具'!G57</f>
        <v/>
      </c>
      <c r="E47" s="304">
        <f>'经济工具'!V57</f>
        <v/>
      </c>
      <c r="F47" s="304">
        <f>'经济工具'!R57</f>
        <v/>
      </c>
      <c r="G47" s="304">
        <f>'经济工具'!S57</f>
        <v/>
      </c>
      <c r="H47" s="304">
        <f>'经济工具'!L57</f>
        <v/>
      </c>
      <c r="I47" s="304" t="inlineStr">
        <is>
          <t>经济工具</t>
        </is>
      </c>
      <c r="J47" s="304">
        <f>'经济工具'!C57</f>
        <v/>
      </c>
      <c r="K47" s="304">
        <f>'经济工具'!E57</f>
        <v/>
      </c>
      <c r="L47" s="304">
        <f>'经济工具'!F57</f>
        <v/>
      </c>
      <c r="M47" s="304">
        <f>'经济工具'!M57</f>
        <v/>
      </c>
    </row>
    <row r="48">
      <c r="A48" s="304">
        <f>'经济工具'!A62</f>
        <v/>
      </c>
      <c r="B48" s="304">
        <f>'经济工具'!D62</f>
        <v/>
      </c>
      <c r="C48" s="304">
        <f>'经济工具'!H62</f>
        <v/>
      </c>
      <c r="D48" s="304">
        <f>'经济工具'!G62</f>
        <v/>
      </c>
      <c r="E48" s="304">
        <f>'经济工具'!V62</f>
        <v/>
      </c>
      <c r="F48" s="304">
        <f>'经济工具'!R62</f>
        <v/>
      </c>
      <c r="G48" s="304">
        <f>'经济工具'!S62</f>
        <v/>
      </c>
      <c r="H48" s="304">
        <f>'经济工具'!L62</f>
        <v/>
      </c>
      <c r="I48" s="304" t="inlineStr">
        <is>
          <t>经济工具</t>
        </is>
      </c>
      <c r="J48" s="304">
        <f>'经济工具'!C62</f>
        <v/>
      </c>
      <c r="K48" s="304">
        <f>'经济工具'!E62</f>
        <v/>
      </c>
      <c r="L48" s="304">
        <f>'经济工具'!F62</f>
        <v/>
      </c>
      <c r="M48" s="304">
        <f>'经济工具'!M62</f>
        <v/>
      </c>
    </row>
    <row r="49">
      <c r="A49" s="304">
        <f>'经济工具'!A63</f>
        <v/>
      </c>
      <c r="B49" s="304">
        <f>'经济工具'!D63</f>
        <v/>
      </c>
      <c r="C49" s="304">
        <f>'经济工具'!H63</f>
        <v/>
      </c>
      <c r="D49" s="304">
        <f>'经济工具'!G63</f>
        <v/>
      </c>
      <c r="E49" s="304">
        <f>'经济工具'!V63</f>
        <v/>
      </c>
      <c r="F49" s="304">
        <f>'经济工具'!R63</f>
        <v/>
      </c>
      <c r="G49" s="304">
        <f>'经济工具'!S63</f>
        <v/>
      </c>
      <c r="H49" s="304">
        <f>'经济工具'!L63</f>
        <v/>
      </c>
      <c r="I49" s="304" t="inlineStr">
        <is>
          <t>经济工具</t>
        </is>
      </c>
      <c r="J49" s="304">
        <f>'经济工具'!C63</f>
        <v/>
      </c>
      <c r="K49" s="304">
        <f>'经济工具'!E63</f>
        <v/>
      </c>
      <c r="L49" s="304">
        <f>'经济工具'!F63</f>
        <v/>
      </c>
      <c r="M49" s="304">
        <f>'经济工具'!M63</f>
        <v/>
      </c>
    </row>
    <row r="50">
      <c r="A50" s="304">
        <f>'规制工具'!A3</f>
        <v/>
      </c>
      <c r="B50" s="304">
        <f>'规制工具'!D3</f>
        <v/>
      </c>
      <c r="C50" s="304">
        <f>'规制工具'!H3</f>
        <v/>
      </c>
      <c r="D50" s="304">
        <f>'规制工具'!G3</f>
        <v/>
      </c>
      <c r="E50" s="304">
        <f>'规制工具'!V3</f>
        <v/>
      </c>
      <c r="F50" s="304">
        <f>'规制工具'!R3</f>
        <v/>
      </c>
      <c r="G50" s="304">
        <f>'规制工具'!S3</f>
        <v/>
      </c>
      <c r="H50" s="304">
        <f>'规制工具'!L3</f>
        <v/>
      </c>
      <c r="I50" s="304" t="inlineStr">
        <is>
          <t>规制工具</t>
        </is>
      </c>
      <c r="J50" s="304">
        <f>'规制工具'!C3</f>
        <v/>
      </c>
      <c r="K50" s="304">
        <f>'规制工具'!E3</f>
        <v/>
      </c>
      <c r="L50" s="304">
        <f>'规制工具'!F3</f>
        <v/>
      </c>
      <c r="M50" s="304">
        <f>'规制工具'!M3</f>
        <v/>
      </c>
    </row>
    <row r="51">
      <c r="A51" s="304">
        <f>'规制工具'!A4</f>
        <v/>
      </c>
      <c r="B51" s="304">
        <f>'规制工具'!D4</f>
        <v/>
      </c>
      <c r="C51" s="304">
        <f>'规制工具'!H4</f>
        <v/>
      </c>
      <c r="D51" s="304">
        <f>'规制工具'!G4</f>
        <v/>
      </c>
      <c r="E51" s="304">
        <f>'规制工具'!V4</f>
        <v/>
      </c>
      <c r="F51" s="304">
        <f>'规制工具'!R4</f>
        <v/>
      </c>
      <c r="G51" s="304">
        <f>'规制工具'!S4</f>
        <v/>
      </c>
      <c r="H51" s="304">
        <f>'规制工具'!L4</f>
        <v/>
      </c>
      <c r="I51" s="304" t="inlineStr">
        <is>
          <t>规制工具</t>
        </is>
      </c>
      <c r="J51" s="304">
        <f>'规制工具'!C4</f>
        <v/>
      </c>
      <c r="K51" s="304">
        <f>'规制工具'!E4</f>
        <v/>
      </c>
      <c r="L51" s="304">
        <f>'规制工具'!F4</f>
        <v/>
      </c>
      <c r="M51" s="304">
        <f>'规制工具'!M4</f>
        <v/>
      </c>
    </row>
    <row r="52">
      <c r="A52" s="304">
        <f>'规制工具'!A5</f>
        <v/>
      </c>
      <c r="B52" s="304">
        <f>'规制工具'!D5</f>
        <v/>
      </c>
      <c r="C52" s="304">
        <f>'规制工具'!H5</f>
        <v/>
      </c>
      <c r="D52" s="304">
        <f>'规制工具'!G5</f>
        <v/>
      </c>
      <c r="E52" s="304">
        <f>'规制工具'!V5</f>
        <v/>
      </c>
      <c r="F52" s="304">
        <f>'规制工具'!R5</f>
        <v/>
      </c>
      <c r="G52" s="304">
        <f>'规制工具'!S5</f>
        <v/>
      </c>
      <c r="H52" s="304">
        <f>'规制工具'!L5</f>
        <v/>
      </c>
      <c r="I52" s="304" t="inlineStr">
        <is>
          <t>规制工具</t>
        </is>
      </c>
      <c r="J52" s="304">
        <f>'规制工具'!C5</f>
        <v/>
      </c>
      <c r="K52" s="304">
        <f>'规制工具'!E5</f>
        <v/>
      </c>
      <c r="L52" s="304">
        <f>'规制工具'!F5</f>
        <v/>
      </c>
      <c r="M52" s="304">
        <f>'规制工具'!M5</f>
        <v/>
      </c>
    </row>
    <row r="53">
      <c r="A53" s="304">
        <f>'规制工具'!A6</f>
        <v/>
      </c>
      <c r="B53" s="304">
        <f>'规制工具'!D6</f>
        <v/>
      </c>
      <c r="C53" s="304">
        <f>'规制工具'!H6</f>
        <v/>
      </c>
      <c r="D53" s="304">
        <f>'规制工具'!G6</f>
        <v/>
      </c>
      <c r="E53" s="304">
        <f>'规制工具'!V6</f>
        <v/>
      </c>
      <c r="F53" s="304">
        <f>'规制工具'!R6</f>
        <v/>
      </c>
      <c r="G53" s="304">
        <f>'规制工具'!S6</f>
        <v/>
      </c>
      <c r="H53" s="304">
        <f>'规制工具'!L6</f>
        <v/>
      </c>
      <c r="I53" s="304" t="inlineStr">
        <is>
          <t>规制工具</t>
        </is>
      </c>
      <c r="J53" s="304">
        <f>'规制工具'!C6</f>
        <v/>
      </c>
      <c r="K53" s="304">
        <f>'规制工具'!E6</f>
        <v/>
      </c>
      <c r="L53" s="304">
        <f>'规制工具'!F6</f>
        <v/>
      </c>
      <c r="M53" s="304">
        <f>'规制工具'!M6</f>
        <v/>
      </c>
    </row>
    <row r="54">
      <c r="A54" s="304">
        <f>'规制工具'!A7</f>
        <v/>
      </c>
      <c r="B54" s="304">
        <f>'规制工具'!D7</f>
        <v/>
      </c>
      <c r="C54" s="304">
        <f>'规制工具'!H7</f>
        <v/>
      </c>
      <c r="D54" s="304">
        <f>'规制工具'!G7</f>
        <v/>
      </c>
      <c r="E54" s="304">
        <f>'规制工具'!V7</f>
        <v/>
      </c>
      <c r="F54" s="304">
        <f>'规制工具'!R7</f>
        <v/>
      </c>
      <c r="G54" s="304">
        <f>'规制工具'!S7</f>
        <v/>
      </c>
      <c r="H54" s="304">
        <f>'规制工具'!L7</f>
        <v/>
      </c>
      <c r="I54" s="304" t="inlineStr">
        <is>
          <t>规制工具</t>
        </is>
      </c>
      <c r="J54" s="304">
        <f>'规制工具'!C7</f>
        <v/>
      </c>
      <c r="K54" s="304">
        <f>'规制工具'!E7</f>
        <v/>
      </c>
      <c r="L54" s="304">
        <f>'规制工具'!F7</f>
        <v/>
      </c>
      <c r="M54" s="304">
        <f>'规制工具'!M7</f>
        <v/>
      </c>
    </row>
    <row r="55">
      <c r="A55" s="304">
        <f>'规制工具'!A8</f>
        <v/>
      </c>
      <c r="B55" s="304">
        <f>'规制工具'!D8</f>
        <v/>
      </c>
      <c r="C55" s="304">
        <f>'规制工具'!H8</f>
        <v/>
      </c>
      <c r="D55" s="304">
        <f>'规制工具'!G8</f>
        <v/>
      </c>
      <c r="E55" s="304">
        <f>'规制工具'!V8</f>
        <v/>
      </c>
      <c r="F55" s="304">
        <f>'规制工具'!R8</f>
        <v/>
      </c>
      <c r="G55" s="304">
        <f>'规制工具'!S8</f>
        <v/>
      </c>
      <c r="H55" s="304">
        <f>'规制工具'!L8</f>
        <v/>
      </c>
      <c r="I55" s="304" t="inlineStr">
        <is>
          <t>规制工具</t>
        </is>
      </c>
      <c r="J55" s="304">
        <f>'规制工具'!C8</f>
        <v/>
      </c>
      <c r="K55" s="304">
        <f>'规制工具'!E8</f>
        <v/>
      </c>
      <c r="L55" s="304">
        <f>'规制工具'!F8</f>
        <v/>
      </c>
      <c r="M55" s="304">
        <f>'规制工具'!M8</f>
        <v/>
      </c>
    </row>
    <row r="56">
      <c r="A56" s="304">
        <f>'规制工具'!A9</f>
        <v/>
      </c>
      <c r="B56" s="304">
        <f>'规制工具'!D9</f>
        <v/>
      </c>
      <c r="C56" s="304">
        <f>'规制工具'!H9</f>
        <v/>
      </c>
      <c r="D56" s="304">
        <f>'规制工具'!G9</f>
        <v/>
      </c>
      <c r="E56" s="304">
        <f>'规制工具'!V9</f>
        <v/>
      </c>
      <c r="F56" s="304">
        <f>'规制工具'!R9</f>
        <v/>
      </c>
      <c r="G56" s="304">
        <f>'规制工具'!S9</f>
        <v/>
      </c>
      <c r="H56" s="304">
        <f>'规制工具'!L9</f>
        <v/>
      </c>
      <c r="I56" s="304" t="inlineStr">
        <is>
          <t>规制工具</t>
        </is>
      </c>
      <c r="J56" s="304">
        <f>'规制工具'!C9</f>
        <v/>
      </c>
      <c r="K56" s="304">
        <f>'规制工具'!E9</f>
        <v/>
      </c>
      <c r="L56" s="304">
        <f>'规制工具'!F9</f>
        <v/>
      </c>
      <c r="M56" s="304">
        <f>'规制工具'!M9</f>
        <v/>
      </c>
    </row>
    <row r="57">
      <c r="A57" s="304">
        <f>'规制工具'!A10</f>
        <v/>
      </c>
      <c r="B57" s="304">
        <f>'规制工具'!D10</f>
        <v/>
      </c>
      <c r="C57" s="304">
        <f>'规制工具'!H10</f>
        <v/>
      </c>
      <c r="D57" s="304">
        <f>'规制工具'!G10</f>
        <v/>
      </c>
      <c r="E57" s="304">
        <f>'规制工具'!V10</f>
        <v/>
      </c>
      <c r="F57" s="304">
        <f>'规制工具'!R10</f>
        <v/>
      </c>
      <c r="G57" s="304">
        <f>'规制工具'!S10</f>
        <v/>
      </c>
      <c r="H57" s="304">
        <f>'规制工具'!L10</f>
        <v/>
      </c>
      <c r="I57" s="304" t="inlineStr">
        <is>
          <t>规制工具</t>
        </is>
      </c>
      <c r="J57" s="304">
        <f>'规制工具'!C10</f>
        <v/>
      </c>
      <c r="K57" s="304">
        <f>'规制工具'!E10</f>
        <v/>
      </c>
      <c r="L57" s="304">
        <f>'规制工具'!F10</f>
        <v/>
      </c>
      <c r="M57" s="304">
        <f>'规制工具'!M10</f>
        <v/>
      </c>
    </row>
    <row r="58">
      <c r="A58" s="304">
        <f>'规制工具'!A11</f>
        <v/>
      </c>
      <c r="B58" s="304">
        <f>'规制工具'!D11</f>
        <v/>
      </c>
      <c r="C58" s="304">
        <f>'规制工具'!H11</f>
        <v/>
      </c>
      <c r="D58" s="304">
        <f>'规制工具'!G11</f>
        <v/>
      </c>
      <c r="E58" s="304">
        <f>'规制工具'!V11</f>
        <v/>
      </c>
      <c r="F58" s="304">
        <f>'规制工具'!R11</f>
        <v/>
      </c>
      <c r="G58" s="304">
        <f>'规制工具'!S11</f>
        <v/>
      </c>
      <c r="H58" s="304">
        <f>'规制工具'!L11</f>
        <v/>
      </c>
      <c r="I58" s="304" t="inlineStr">
        <is>
          <t>规制工具</t>
        </is>
      </c>
      <c r="J58" s="304">
        <f>'规制工具'!C11</f>
        <v/>
      </c>
      <c r="K58" s="304">
        <f>'规制工具'!E11</f>
        <v/>
      </c>
      <c r="L58" s="304">
        <f>'规制工具'!F11</f>
        <v/>
      </c>
      <c r="M58" s="304">
        <f>'规制工具'!M11</f>
        <v/>
      </c>
    </row>
    <row r="59">
      <c r="A59" s="304">
        <f>'规制工具'!A12</f>
        <v/>
      </c>
      <c r="B59" s="304">
        <f>'规制工具'!D12</f>
        <v/>
      </c>
      <c r="C59" s="304">
        <f>'规制工具'!H12</f>
        <v/>
      </c>
      <c r="D59" s="304">
        <f>'规制工具'!G12</f>
        <v/>
      </c>
      <c r="E59" s="304">
        <f>'规制工具'!V12</f>
        <v/>
      </c>
      <c r="F59" s="304">
        <f>'规制工具'!R12</f>
        <v/>
      </c>
      <c r="G59" s="304">
        <f>'规制工具'!S12</f>
        <v/>
      </c>
      <c r="H59" s="304">
        <f>'规制工具'!L12</f>
        <v/>
      </c>
      <c r="I59" s="304" t="inlineStr">
        <is>
          <t>规制工具</t>
        </is>
      </c>
      <c r="J59" s="304">
        <f>'规制工具'!C12</f>
        <v/>
      </c>
      <c r="K59" s="304">
        <f>'规制工具'!E12</f>
        <v/>
      </c>
      <c r="L59" s="304">
        <f>'规制工具'!F12</f>
        <v/>
      </c>
      <c r="M59" s="304">
        <f>'规制工具'!M12</f>
        <v/>
      </c>
    </row>
    <row r="60">
      <c r="A60" s="304">
        <f>'规制工具'!A13</f>
        <v/>
      </c>
      <c r="B60" s="304">
        <f>'规制工具'!D13</f>
        <v/>
      </c>
      <c r="C60" s="304">
        <f>'规制工具'!H13</f>
        <v/>
      </c>
      <c r="D60" s="304">
        <f>'规制工具'!G13</f>
        <v/>
      </c>
      <c r="E60" s="304">
        <f>'规制工具'!V13</f>
        <v/>
      </c>
      <c r="F60" s="304">
        <f>'规制工具'!R13</f>
        <v/>
      </c>
      <c r="G60" s="304">
        <f>'规制工具'!S13</f>
        <v/>
      </c>
      <c r="H60" s="304">
        <f>'规制工具'!L13</f>
        <v/>
      </c>
      <c r="I60" s="304" t="inlineStr">
        <is>
          <t>规制工具</t>
        </is>
      </c>
      <c r="J60" s="304">
        <f>'规制工具'!C13</f>
        <v/>
      </c>
      <c r="K60" s="304">
        <f>'规制工具'!E13</f>
        <v/>
      </c>
      <c r="L60" s="304">
        <f>'规制工具'!F13</f>
        <v/>
      </c>
      <c r="M60" s="304">
        <f>'规制工具'!M13</f>
        <v/>
      </c>
    </row>
    <row r="61">
      <c r="A61" s="304">
        <f>'规制工具'!A14</f>
        <v/>
      </c>
      <c r="B61" s="304">
        <f>'规制工具'!D14</f>
        <v/>
      </c>
      <c r="C61" s="304">
        <f>'规制工具'!H14</f>
        <v/>
      </c>
      <c r="D61" s="304">
        <f>'规制工具'!G14</f>
        <v/>
      </c>
      <c r="E61" s="304">
        <f>'规制工具'!V14</f>
        <v/>
      </c>
      <c r="F61" s="304">
        <f>'规制工具'!R14</f>
        <v/>
      </c>
      <c r="G61" s="304">
        <f>'规制工具'!S14</f>
        <v/>
      </c>
      <c r="H61" s="304">
        <f>'规制工具'!L14</f>
        <v/>
      </c>
      <c r="I61" s="304" t="inlineStr">
        <is>
          <t>规制工具</t>
        </is>
      </c>
      <c r="J61" s="304">
        <f>'规制工具'!C14</f>
        <v/>
      </c>
      <c r="K61" s="304">
        <f>'规制工具'!E14</f>
        <v/>
      </c>
      <c r="L61" s="304">
        <f>'规制工具'!F14</f>
        <v/>
      </c>
      <c r="M61" s="304">
        <f>'规制工具'!M14</f>
        <v/>
      </c>
    </row>
    <row r="62">
      <c r="A62" s="304">
        <f>'规制工具'!A15</f>
        <v/>
      </c>
      <c r="B62" s="304">
        <f>'规制工具'!D15</f>
        <v/>
      </c>
      <c r="C62" s="304">
        <f>'规制工具'!H15</f>
        <v/>
      </c>
      <c r="D62" s="304">
        <f>'规制工具'!G15</f>
        <v/>
      </c>
      <c r="E62" s="304">
        <f>'规制工具'!V15</f>
        <v/>
      </c>
      <c r="F62" s="304">
        <f>'规制工具'!R15</f>
        <v/>
      </c>
      <c r="G62" s="304">
        <f>'规制工具'!S15</f>
        <v/>
      </c>
      <c r="H62" s="304">
        <f>'规制工具'!L15</f>
        <v/>
      </c>
      <c r="I62" s="304" t="inlineStr">
        <is>
          <t>规制工具</t>
        </is>
      </c>
      <c r="J62" s="304">
        <f>'规制工具'!C15</f>
        <v/>
      </c>
      <c r="K62" s="304">
        <f>'规制工具'!E15</f>
        <v/>
      </c>
      <c r="L62" s="304">
        <f>'规制工具'!F15</f>
        <v/>
      </c>
      <c r="M62" s="304">
        <f>'规制工具'!M15</f>
        <v/>
      </c>
    </row>
    <row r="63">
      <c r="A63" s="304">
        <f>'规制工具'!A16</f>
        <v/>
      </c>
      <c r="B63" s="304">
        <f>'规制工具'!D16</f>
        <v/>
      </c>
      <c r="C63" s="304">
        <f>'规制工具'!H16</f>
        <v/>
      </c>
      <c r="D63" s="304">
        <f>'规制工具'!G16</f>
        <v/>
      </c>
      <c r="E63" s="304">
        <f>'规制工具'!V16</f>
        <v/>
      </c>
      <c r="F63" s="304">
        <f>'规制工具'!R16</f>
        <v/>
      </c>
      <c r="G63" s="304">
        <f>'规制工具'!S16</f>
        <v/>
      </c>
      <c r="H63" s="304">
        <f>'规制工具'!L16</f>
        <v/>
      </c>
      <c r="I63" s="304" t="inlineStr">
        <is>
          <t>规制工具</t>
        </is>
      </c>
      <c r="J63" s="304">
        <f>'规制工具'!C16</f>
        <v/>
      </c>
      <c r="K63" s="304">
        <f>'规制工具'!E16</f>
        <v/>
      </c>
      <c r="L63" s="304">
        <f>'规制工具'!F16</f>
        <v/>
      </c>
      <c r="M63" s="304">
        <f>'规制工具'!M16</f>
        <v/>
      </c>
    </row>
    <row r="64">
      <c r="A64" s="304">
        <f>'规制工具'!A17</f>
        <v/>
      </c>
      <c r="B64" s="304">
        <f>'规制工具'!D17</f>
        <v/>
      </c>
      <c r="C64" s="304">
        <f>'规制工具'!H17</f>
        <v/>
      </c>
      <c r="D64" s="304">
        <f>'规制工具'!G17</f>
        <v/>
      </c>
      <c r="E64" s="304">
        <f>'规制工具'!V17</f>
        <v/>
      </c>
      <c r="F64" s="304">
        <f>'规制工具'!R17</f>
        <v/>
      </c>
      <c r="G64" s="304">
        <f>'规制工具'!S17</f>
        <v/>
      </c>
      <c r="H64" s="304">
        <f>'规制工具'!L17</f>
        <v/>
      </c>
      <c r="I64" s="304" t="inlineStr">
        <is>
          <t>规制工具</t>
        </is>
      </c>
      <c r="J64" s="304">
        <f>'规制工具'!C17</f>
        <v/>
      </c>
      <c r="K64" s="304">
        <f>'规制工具'!E17</f>
        <v/>
      </c>
      <c r="L64" s="304">
        <f>'规制工具'!F17</f>
        <v/>
      </c>
      <c r="M64" s="304">
        <f>'规制工具'!M17</f>
        <v/>
      </c>
    </row>
    <row r="65">
      <c r="A65" s="304">
        <f>'规制工具'!A18</f>
        <v/>
      </c>
      <c r="B65" s="304">
        <f>'规制工具'!D18</f>
        <v/>
      </c>
      <c r="C65" s="304">
        <f>'规制工具'!H18</f>
        <v/>
      </c>
      <c r="D65" s="304">
        <f>'规制工具'!G18</f>
        <v/>
      </c>
      <c r="E65" s="304">
        <f>'规制工具'!V18</f>
        <v/>
      </c>
      <c r="F65" s="304">
        <f>'规制工具'!R18</f>
        <v/>
      </c>
      <c r="G65" s="304">
        <f>'规制工具'!S18</f>
        <v/>
      </c>
      <c r="H65" s="304">
        <f>'规制工具'!L18</f>
        <v/>
      </c>
      <c r="I65" s="304" t="inlineStr">
        <is>
          <t>规制工具</t>
        </is>
      </c>
      <c r="J65" s="304">
        <f>'规制工具'!C18</f>
        <v/>
      </c>
      <c r="K65" s="304">
        <f>'规制工具'!E18</f>
        <v/>
      </c>
      <c r="L65" s="304">
        <f>'规制工具'!F18</f>
        <v/>
      </c>
      <c r="M65" s="304">
        <f>'规制工具'!M18</f>
        <v/>
      </c>
    </row>
    <row r="66">
      <c r="A66" s="304">
        <f>'规制工具'!A19</f>
        <v/>
      </c>
      <c r="B66" s="304">
        <f>'规制工具'!D19</f>
        <v/>
      </c>
      <c r="C66" s="304">
        <f>'规制工具'!H19</f>
        <v/>
      </c>
      <c r="D66" s="304">
        <f>'规制工具'!G19</f>
        <v/>
      </c>
      <c r="E66" s="304">
        <f>'规制工具'!V19</f>
        <v/>
      </c>
      <c r="F66" s="304">
        <f>'规制工具'!R19</f>
        <v/>
      </c>
      <c r="G66" s="304">
        <f>'规制工具'!S19</f>
        <v/>
      </c>
      <c r="H66" s="304">
        <f>'规制工具'!L19</f>
        <v/>
      </c>
      <c r="I66" s="304" t="inlineStr">
        <is>
          <t>规制工具</t>
        </is>
      </c>
      <c r="J66" s="304">
        <f>'规制工具'!C19</f>
        <v/>
      </c>
      <c r="K66" s="304">
        <f>'规制工具'!E19</f>
        <v/>
      </c>
      <c r="L66" s="304">
        <f>'规制工具'!F19</f>
        <v/>
      </c>
      <c r="M66" s="304">
        <f>'规制工具'!M19</f>
        <v/>
      </c>
    </row>
    <row r="67">
      <c r="A67" s="304">
        <f>'规制工具'!A20</f>
        <v/>
      </c>
      <c r="B67" s="304">
        <f>'规制工具'!D20</f>
        <v/>
      </c>
      <c r="C67" s="304">
        <f>'规制工具'!H20</f>
        <v/>
      </c>
      <c r="D67" s="304">
        <f>'规制工具'!G20</f>
        <v/>
      </c>
      <c r="E67" s="304">
        <f>'规制工具'!V20</f>
        <v/>
      </c>
      <c r="F67" s="304">
        <f>'规制工具'!R20</f>
        <v/>
      </c>
      <c r="G67" s="304">
        <f>'规制工具'!S20</f>
        <v/>
      </c>
      <c r="H67" s="304">
        <f>'规制工具'!L20</f>
        <v/>
      </c>
      <c r="I67" s="304" t="inlineStr">
        <is>
          <t>规制工具</t>
        </is>
      </c>
      <c r="J67" s="304">
        <f>'规制工具'!C20</f>
        <v/>
      </c>
      <c r="K67" s="304">
        <f>'规制工具'!E20</f>
        <v/>
      </c>
      <c r="L67" s="304">
        <f>'规制工具'!F20</f>
        <v/>
      </c>
      <c r="M67" s="304">
        <f>'规制工具'!M20</f>
        <v/>
      </c>
    </row>
    <row r="68">
      <c r="A68" s="304">
        <f>'规制工具'!A21</f>
        <v/>
      </c>
      <c r="B68" s="304">
        <f>'规制工具'!D21</f>
        <v/>
      </c>
      <c r="C68" s="304">
        <f>'规制工具'!H21</f>
        <v/>
      </c>
      <c r="D68" s="304">
        <f>'规制工具'!G21</f>
        <v/>
      </c>
      <c r="E68" s="304">
        <f>'规制工具'!V21</f>
        <v/>
      </c>
      <c r="F68" s="304">
        <f>'规制工具'!R21</f>
        <v/>
      </c>
      <c r="G68" s="304">
        <f>'规制工具'!S21</f>
        <v/>
      </c>
      <c r="H68" s="304">
        <f>'规制工具'!L21</f>
        <v/>
      </c>
      <c r="I68" s="304" t="inlineStr">
        <is>
          <t>规制工具</t>
        </is>
      </c>
      <c r="J68" s="304">
        <f>'规制工具'!C21</f>
        <v/>
      </c>
      <c r="K68" s="304">
        <f>'规制工具'!E21</f>
        <v/>
      </c>
      <c r="L68" s="304">
        <f>'规制工具'!F21</f>
        <v/>
      </c>
      <c r="M68" s="304">
        <f>'规制工具'!M21</f>
        <v/>
      </c>
    </row>
    <row r="69">
      <c r="A69" s="304">
        <f>'规制工具'!A22</f>
        <v/>
      </c>
      <c r="B69" s="304">
        <f>'规制工具'!D22</f>
        <v/>
      </c>
      <c r="C69" s="304">
        <f>'规制工具'!H22</f>
        <v/>
      </c>
      <c r="D69" s="304">
        <f>'规制工具'!G22</f>
        <v/>
      </c>
      <c r="E69" s="304">
        <f>'规制工具'!V22</f>
        <v/>
      </c>
      <c r="F69" s="304">
        <f>'规制工具'!R22</f>
        <v/>
      </c>
      <c r="G69" s="304">
        <f>'规制工具'!S22</f>
        <v/>
      </c>
      <c r="H69" s="304">
        <f>'规制工具'!L22</f>
        <v/>
      </c>
      <c r="I69" s="304" t="inlineStr">
        <is>
          <t>规制工具</t>
        </is>
      </c>
      <c r="J69" s="304">
        <f>'规制工具'!C22</f>
        <v/>
      </c>
      <c r="K69" s="304">
        <f>'规制工具'!E22</f>
        <v/>
      </c>
      <c r="L69" s="304">
        <f>'规制工具'!F22</f>
        <v/>
      </c>
      <c r="M69" s="304">
        <f>'规制工具'!M22</f>
        <v/>
      </c>
    </row>
    <row r="70">
      <c r="A70" s="304">
        <f>'规制工具'!A23</f>
        <v/>
      </c>
      <c r="B70" s="304">
        <f>'规制工具'!D23</f>
        <v/>
      </c>
      <c r="C70" s="304">
        <f>'规制工具'!H23</f>
        <v/>
      </c>
      <c r="D70" s="304">
        <f>'规制工具'!G23</f>
        <v/>
      </c>
      <c r="E70" s="304">
        <f>'规制工具'!V23</f>
        <v/>
      </c>
      <c r="F70" s="304">
        <f>'规制工具'!R23</f>
        <v/>
      </c>
      <c r="G70" s="304">
        <f>'规制工具'!S23</f>
        <v/>
      </c>
      <c r="H70" s="304">
        <f>'规制工具'!L23</f>
        <v/>
      </c>
      <c r="I70" s="304" t="inlineStr">
        <is>
          <t>规制工具</t>
        </is>
      </c>
      <c r="J70" s="304">
        <f>'规制工具'!C23</f>
        <v/>
      </c>
      <c r="K70" s="304">
        <f>'规制工具'!E23</f>
        <v/>
      </c>
      <c r="L70" s="304">
        <f>'规制工具'!F23</f>
        <v/>
      </c>
      <c r="M70" s="304">
        <f>'规制工具'!M23</f>
        <v/>
      </c>
    </row>
    <row r="71">
      <c r="A71" s="304">
        <f>'规制工具'!A24</f>
        <v/>
      </c>
      <c r="B71" s="304">
        <f>'规制工具'!D24</f>
        <v/>
      </c>
      <c r="C71" s="304">
        <f>'规制工具'!H24</f>
        <v/>
      </c>
      <c r="D71" s="304">
        <f>'规制工具'!G24</f>
        <v/>
      </c>
      <c r="E71" s="304">
        <f>'规制工具'!V24</f>
        <v/>
      </c>
      <c r="F71" s="304">
        <f>'规制工具'!R24</f>
        <v/>
      </c>
      <c r="G71" s="304">
        <f>'规制工具'!S24</f>
        <v/>
      </c>
      <c r="H71" s="304">
        <f>'规制工具'!L24</f>
        <v/>
      </c>
      <c r="I71" s="304" t="inlineStr">
        <is>
          <t>规制工具</t>
        </is>
      </c>
      <c r="J71" s="304">
        <f>'规制工具'!C24</f>
        <v/>
      </c>
      <c r="K71" s="304">
        <f>'规制工具'!E24</f>
        <v/>
      </c>
      <c r="L71" s="304">
        <f>'规制工具'!F24</f>
        <v/>
      </c>
      <c r="M71" s="304">
        <f>'规制工具'!M24</f>
        <v/>
      </c>
    </row>
    <row r="72">
      <c r="A72" s="304">
        <f>'规制工具'!A25</f>
        <v/>
      </c>
      <c r="B72" s="304">
        <f>'规制工具'!D25</f>
        <v/>
      </c>
      <c r="C72" s="304">
        <f>'规制工具'!H25</f>
        <v/>
      </c>
      <c r="D72" s="304">
        <f>'规制工具'!G25</f>
        <v/>
      </c>
      <c r="E72" s="304">
        <f>'规制工具'!V25</f>
        <v/>
      </c>
      <c r="F72" s="304">
        <f>'规制工具'!R25</f>
        <v/>
      </c>
      <c r="G72" s="304">
        <f>'规制工具'!S25</f>
        <v/>
      </c>
      <c r="H72" s="304">
        <f>'规制工具'!L25</f>
        <v/>
      </c>
      <c r="I72" s="304" t="inlineStr">
        <is>
          <t>规制工具</t>
        </is>
      </c>
      <c r="J72" s="304">
        <f>'规制工具'!C25</f>
        <v/>
      </c>
      <c r="K72" s="304">
        <f>'规制工具'!E25</f>
        <v/>
      </c>
      <c r="L72" s="304">
        <f>'规制工具'!F25</f>
        <v/>
      </c>
      <c r="M72" s="304">
        <f>'规制工具'!M25</f>
        <v/>
      </c>
    </row>
    <row r="73">
      <c r="A73" s="304">
        <f>'规制工具'!A26</f>
        <v/>
      </c>
      <c r="B73" s="304">
        <f>'规制工具'!D26</f>
        <v/>
      </c>
      <c r="C73" s="304">
        <f>'规制工具'!H26</f>
        <v/>
      </c>
      <c r="D73" s="304">
        <f>'规制工具'!G26</f>
        <v/>
      </c>
      <c r="E73" s="304">
        <f>'规制工具'!V26</f>
        <v/>
      </c>
      <c r="F73" s="304">
        <f>'规制工具'!R26</f>
        <v/>
      </c>
      <c r="G73" s="304">
        <f>'规制工具'!S26</f>
        <v/>
      </c>
      <c r="H73" s="304">
        <f>'规制工具'!L26</f>
        <v/>
      </c>
      <c r="I73" s="304" t="inlineStr">
        <is>
          <t>规制工具</t>
        </is>
      </c>
      <c r="J73" s="304">
        <f>'规制工具'!C26</f>
        <v/>
      </c>
      <c r="K73" s="304">
        <f>'规制工具'!E26</f>
        <v/>
      </c>
      <c r="L73" s="304">
        <f>'规制工具'!F26</f>
        <v/>
      </c>
      <c r="M73" s="304">
        <f>'规制工具'!M26</f>
        <v/>
      </c>
    </row>
    <row r="74">
      <c r="A74" s="304">
        <f>'规制工具'!A27</f>
        <v/>
      </c>
      <c r="B74" s="304">
        <f>'规制工具'!D27</f>
        <v/>
      </c>
      <c r="C74" s="304">
        <f>'规制工具'!H27</f>
        <v/>
      </c>
      <c r="D74" s="304">
        <f>'规制工具'!G27</f>
        <v/>
      </c>
      <c r="E74" s="304">
        <f>'规制工具'!V27</f>
        <v/>
      </c>
      <c r="F74" s="304">
        <f>'规制工具'!R27</f>
        <v/>
      </c>
      <c r="G74" s="304">
        <f>'规制工具'!S27</f>
        <v/>
      </c>
      <c r="H74" s="304">
        <f>'规制工具'!L27</f>
        <v/>
      </c>
      <c r="I74" s="304" t="inlineStr">
        <is>
          <t>规制工具</t>
        </is>
      </c>
      <c r="J74" s="304">
        <f>'规制工具'!C27</f>
        <v/>
      </c>
      <c r="K74" s="304">
        <f>'规制工具'!E27</f>
        <v/>
      </c>
      <c r="L74" s="304">
        <f>'规制工具'!F27</f>
        <v/>
      </c>
      <c r="M74" s="304">
        <f>'规制工具'!M27</f>
        <v/>
      </c>
    </row>
    <row r="75">
      <c r="A75" s="304">
        <f>'规制工具'!A28</f>
        <v/>
      </c>
      <c r="B75" s="304">
        <f>'规制工具'!D28</f>
        <v/>
      </c>
      <c r="C75" s="304">
        <f>'规制工具'!H28</f>
        <v/>
      </c>
      <c r="D75" s="304">
        <f>'规制工具'!G28</f>
        <v/>
      </c>
      <c r="E75" s="304">
        <f>'规制工具'!V28</f>
        <v/>
      </c>
      <c r="F75" s="304">
        <f>'规制工具'!R28</f>
        <v/>
      </c>
      <c r="G75" s="304">
        <f>'规制工具'!S28</f>
        <v/>
      </c>
      <c r="H75" s="304">
        <f>'规制工具'!L28</f>
        <v/>
      </c>
      <c r="I75" s="304" t="inlineStr">
        <is>
          <t>规制工具</t>
        </is>
      </c>
      <c r="J75" s="304">
        <f>'规制工具'!C28</f>
        <v/>
      </c>
      <c r="K75" s="304">
        <f>'规制工具'!E28</f>
        <v/>
      </c>
      <c r="L75" s="304">
        <f>'规制工具'!F28</f>
        <v/>
      </c>
      <c r="M75" s="304">
        <f>'规制工具'!M28</f>
        <v/>
      </c>
    </row>
    <row r="76">
      <c r="A76" s="304">
        <f>'规制工具'!A29</f>
        <v/>
      </c>
      <c r="B76" s="304">
        <f>'规制工具'!D29</f>
        <v/>
      </c>
      <c r="C76" s="304">
        <f>'规制工具'!H29</f>
        <v/>
      </c>
      <c r="D76" s="304">
        <f>'规制工具'!G29</f>
        <v/>
      </c>
      <c r="E76" s="304">
        <f>'规制工具'!V29</f>
        <v/>
      </c>
      <c r="F76" s="304">
        <f>'规制工具'!R29</f>
        <v/>
      </c>
      <c r="G76" s="304">
        <f>'规制工具'!S29</f>
        <v/>
      </c>
      <c r="H76" s="304">
        <f>'规制工具'!L29</f>
        <v/>
      </c>
      <c r="I76" s="304" t="inlineStr">
        <is>
          <t>规制工具</t>
        </is>
      </c>
      <c r="J76" s="304">
        <f>'规制工具'!C29</f>
        <v/>
      </c>
      <c r="K76" s="304">
        <f>'规制工具'!E29</f>
        <v/>
      </c>
      <c r="L76" s="304">
        <f>'规制工具'!F29</f>
        <v/>
      </c>
      <c r="M76" s="304">
        <f>'规制工具'!M29</f>
        <v/>
      </c>
    </row>
    <row r="77">
      <c r="A77" s="304">
        <f>'规制工具'!A30</f>
        <v/>
      </c>
      <c r="B77" s="304">
        <f>'规制工具'!D30</f>
        <v/>
      </c>
      <c r="C77" s="304">
        <f>'规制工具'!H30</f>
        <v/>
      </c>
      <c r="D77" s="304">
        <f>'规制工具'!G30</f>
        <v/>
      </c>
      <c r="E77" s="304">
        <f>'规制工具'!V30</f>
        <v/>
      </c>
      <c r="F77" s="304">
        <f>'规制工具'!R30</f>
        <v/>
      </c>
      <c r="G77" s="304">
        <f>'规制工具'!S30</f>
        <v/>
      </c>
      <c r="H77" s="304">
        <f>'规制工具'!L30</f>
        <v/>
      </c>
      <c r="I77" s="304" t="inlineStr">
        <is>
          <t>规制工具</t>
        </is>
      </c>
      <c r="J77" s="304">
        <f>'规制工具'!C30</f>
        <v/>
      </c>
      <c r="K77" s="304">
        <f>'规制工具'!E30</f>
        <v/>
      </c>
      <c r="L77" s="304">
        <f>'规制工具'!F30</f>
        <v/>
      </c>
      <c r="M77" s="304">
        <f>'规制工具'!M30</f>
        <v/>
      </c>
    </row>
    <row r="78">
      <c r="A78" s="304">
        <f>'规制工具'!A31</f>
        <v/>
      </c>
      <c r="B78" s="304">
        <f>'规制工具'!D31</f>
        <v/>
      </c>
      <c r="C78" s="304">
        <f>'规制工具'!H31</f>
        <v/>
      </c>
      <c r="D78" s="304">
        <f>'规制工具'!G31</f>
        <v/>
      </c>
      <c r="E78" s="304">
        <f>'规制工具'!V31</f>
        <v/>
      </c>
      <c r="F78" s="304">
        <f>'规制工具'!R31</f>
        <v/>
      </c>
      <c r="G78" s="304">
        <f>'规制工具'!S31</f>
        <v/>
      </c>
      <c r="H78" s="304">
        <f>'规制工具'!L31</f>
        <v/>
      </c>
      <c r="I78" s="304" t="inlineStr">
        <is>
          <t>规制工具</t>
        </is>
      </c>
      <c r="J78" s="304">
        <f>'规制工具'!C31</f>
        <v/>
      </c>
      <c r="K78" s="304">
        <f>'规制工具'!E31</f>
        <v/>
      </c>
      <c r="L78" s="304">
        <f>'规制工具'!F31</f>
        <v/>
      </c>
      <c r="M78" s="304">
        <f>'规制工具'!M31</f>
        <v/>
      </c>
    </row>
    <row r="79">
      <c r="A79" s="304">
        <f>'规制工具'!A32</f>
        <v/>
      </c>
      <c r="B79" s="304">
        <f>'规制工具'!D32</f>
        <v/>
      </c>
      <c r="C79" s="304">
        <f>'规制工具'!H32</f>
        <v/>
      </c>
      <c r="D79" s="304">
        <f>'规制工具'!G32</f>
        <v/>
      </c>
      <c r="E79" s="304">
        <f>'规制工具'!V32</f>
        <v/>
      </c>
      <c r="F79" s="304">
        <f>'规制工具'!R32</f>
        <v/>
      </c>
      <c r="G79" s="304">
        <f>'规制工具'!S32</f>
        <v/>
      </c>
      <c r="H79" s="304">
        <f>'规制工具'!L32</f>
        <v/>
      </c>
      <c r="I79" s="304" t="inlineStr">
        <is>
          <t>规制工具</t>
        </is>
      </c>
      <c r="J79" s="304">
        <f>'规制工具'!C32</f>
        <v/>
      </c>
      <c r="K79" s="304">
        <f>'规制工具'!E32</f>
        <v/>
      </c>
      <c r="L79" s="304">
        <f>'规制工具'!F32</f>
        <v/>
      </c>
      <c r="M79" s="304">
        <f>'规制工具'!M32</f>
        <v/>
      </c>
    </row>
    <row r="80">
      <c r="A80" s="304">
        <f>'规制工具'!A33</f>
        <v/>
      </c>
      <c r="B80" s="304">
        <f>'规制工具'!D33</f>
        <v/>
      </c>
      <c r="C80" s="304">
        <f>'规制工具'!H33</f>
        <v/>
      </c>
      <c r="D80" s="304">
        <f>'规制工具'!G33</f>
        <v/>
      </c>
      <c r="E80" s="304">
        <f>'规制工具'!V33</f>
        <v/>
      </c>
      <c r="F80" s="304">
        <f>'规制工具'!R33</f>
        <v/>
      </c>
      <c r="G80" s="304">
        <f>'规制工具'!S33</f>
        <v/>
      </c>
      <c r="H80" s="304">
        <f>'规制工具'!L33</f>
        <v/>
      </c>
      <c r="I80" s="304" t="inlineStr">
        <is>
          <t>规制工具</t>
        </is>
      </c>
      <c r="J80" s="304">
        <f>'规制工具'!C33</f>
        <v/>
      </c>
      <c r="K80" s="304">
        <f>'规制工具'!E33</f>
        <v/>
      </c>
      <c r="L80" s="304">
        <f>'规制工具'!F33</f>
        <v/>
      </c>
      <c r="M80" s="304">
        <f>'规制工具'!M33</f>
        <v/>
      </c>
    </row>
    <row r="81">
      <c r="A81" s="304">
        <f>'规制工具'!A34</f>
        <v/>
      </c>
      <c r="B81" s="304">
        <f>'规制工具'!D34</f>
        <v/>
      </c>
      <c r="C81" s="304">
        <f>'规制工具'!H34</f>
        <v/>
      </c>
      <c r="D81" s="304">
        <f>'规制工具'!G34</f>
        <v/>
      </c>
      <c r="E81" s="304">
        <f>'规制工具'!V34</f>
        <v/>
      </c>
      <c r="F81" s="304">
        <f>'规制工具'!R34</f>
        <v/>
      </c>
      <c r="G81" s="304">
        <f>'规制工具'!S34</f>
        <v/>
      </c>
      <c r="H81" s="304">
        <f>'规制工具'!L34</f>
        <v/>
      </c>
      <c r="I81" s="304" t="inlineStr">
        <is>
          <t>规制工具</t>
        </is>
      </c>
      <c r="J81" s="304">
        <f>'规制工具'!C34</f>
        <v/>
      </c>
      <c r="K81" s="304">
        <f>'规制工具'!E34</f>
        <v/>
      </c>
      <c r="L81" s="304">
        <f>'规制工具'!F34</f>
        <v/>
      </c>
      <c r="M81" s="304">
        <f>'规制工具'!M34</f>
        <v/>
      </c>
    </row>
    <row r="82">
      <c r="A82" s="304">
        <f>'规制工具'!A35</f>
        <v/>
      </c>
      <c r="B82" s="304">
        <f>'规制工具'!D35</f>
        <v/>
      </c>
      <c r="C82" s="304">
        <f>'规制工具'!H35</f>
        <v/>
      </c>
      <c r="D82" s="304">
        <f>'规制工具'!G35</f>
        <v/>
      </c>
      <c r="E82" s="304">
        <f>'规制工具'!V35</f>
        <v/>
      </c>
      <c r="F82" s="304">
        <f>'规制工具'!R35</f>
        <v/>
      </c>
      <c r="G82" s="304">
        <f>'规制工具'!S35</f>
        <v/>
      </c>
      <c r="H82" s="304">
        <f>'规制工具'!L35</f>
        <v/>
      </c>
      <c r="I82" s="304" t="inlineStr">
        <is>
          <t>规制工具</t>
        </is>
      </c>
      <c r="J82" s="304">
        <f>'规制工具'!C35</f>
        <v/>
      </c>
      <c r="K82" s="304">
        <f>'规制工具'!E35</f>
        <v/>
      </c>
      <c r="L82" s="304">
        <f>'规制工具'!F35</f>
        <v/>
      </c>
      <c r="M82" s="304">
        <f>'规制工具'!M35</f>
        <v/>
      </c>
    </row>
    <row r="83">
      <c r="A83" s="304">
        <f>'规制工具'!A36</f>
        <v/>
      </c>
      <c r="B83" s="304">
        <f>'规制工具'!D36</f>
        <v/>
      </c>
      <c r="C83" s="304">
        <f>'规制工具'!H36</f>
        <v/>
      </c>
      <c r="D83" s="304">
        <f>'规制工具'!G36</f>
        <v/>
      </c>
      <c r="E83" s="304">
        <f>'规制工具'!V36</f>
        <v/>
      </c>
      <c r="F83" s="304">
        <f>'规制工具'!R36</f>
        <v/>
      </c>
      <c r="G83" s="304">
        <f>'规制工具'!S36</f>
        <v/>
      </c>
      <c r="H83" s="304">
        <f>'规制工具'!L36</f>
        <v/>
      </c>
      <c r="I83" s="304" t="inlineStr">
        <is>
          <t>规制工具</t>
        </is>
      </c>
      <c r="J83" s="304">
        <f>'规制工具'!C36</f>
        <v/>
      </c>
      <c r="K83" s="304">
        <f>'规制工具'!E36</f>
        <v/>
      </c>
      <c r="L83" s="304">
        <f>'规制工具'!F36</f>
        <v/>
      </c>
      <c r="M83" s="304">
        <f>'规制工具'!M36</f>
        <v/>
      </c>
    </row>
    <row r="84">
      <c r="A84" s="304">
        <f>'规制工具'!A37</f>
        <v/>
      </c>
      <c r="B84" s="304">
        <f>'规制工具'!D37</f>
        <v/>
      </c>
      <c r="C84" s="304">
        <f>'规制工具'!H37</f>
        <v/>
      </c>
      <c r="D84" s="304">
        <f>'规制工具'!G37</f>
        <v/>
      </c>
      <c r="E84" s="304">
        <f>'规制工具'!V37</f>
        <v/>
      </c>
      <c r="F84" s="304">
        <f>'规制工具'!R37</f>
        <v/>
      </c>
      <c r="G84" s="304">
        <f>'规制工具'!S37</f>
        <v/>
      </c>
      <c r="H84" s="304">
        <f>'规制工具'!L37</f>
        <v/>
      </c>
      <c r="I84" s="304" t="inlineStr">
        <is>
          <t>规制工具</t>
        </is>
      </c>
      <c r="J84" s="304">
        <f>'规制工具'!C37</f>
        <v/>
      </c>
      <c r="K84" s="304">
        <f>'规制工具'!E37</f>
        <v/>
      </c>
      <c r="L84" s="304">
        <f>'规制工具'!F37</f>
        <v/>
      </c>
      <c r="M84" s="304">
        <f>'规制工具'!M37</f>
        <v/>
      </c>
    </row>
    <row r="85">
      <c r="A85" s="304">
        <f>'规制工具'!A38</f>
        <v/>
      </c>
      <c r="B85" s="304">
        <f>'规制工具'!D38</f>
        <v/>
      </c>
      <c r="C85" s="304">
        <f>'规制工具'!H38</f>
        <v/>
      </c>
      <c r="D85" s="304">
        <f>'规制工具'!G38</f>
        <v/>
      </c>
      <c r="E85" s="304">
        <f>'规制工具'!V38</f>
        <v/>
      </c>
      <c r="F85" s="304">
        <f>'规制工具'!R38</f>
        <v/>
      </c>
      <c r="G85" s="304">
        <f>'规制工具'!S38</f>
        <v/>
      </c>
      <c r="H85" s="304">
        <f>'规制工具'!L38</f>
        <v/>
      </c>
      <c r="I85" s="304" t="inlineStr">
        <is>
          <t>规制工具</t>
        </is>
      </c>
      <c r="J85" s="304">
        <f>'规制工具'!C38</f>
        <v/>
      </c>
      <c r="K85" s="304">
        <f>'规制工具'!E38</f>
        <v/>
      </c>
      <c r="L85" s="304">
        <f>'规制工具'!F38</f>
        <v/>
      </c>
      <c r="M85" s="304">
        <f>'规制工具'!M38</f>
        <v/>
      </c>
    </row>
    <row r="86">
      <c r="A86" s="304">
        <f>'规制工具'!A39</f>
        <v/>
      </c>
      <c r="B86" s="304">
        <f>'规制工具'!D39</f>
        <v/>
      </c>
      <c r="C86" s="304">
        <f>'规制工具'!H39</f>
        <v/>
      </c>
      <c r="D86" s="304">
        <f>'规制工具'!G39</f>
        <v/>
      </c>
      <c r="E86" s="304">
        <f>'规制工具'!V39</f>
        <v/>
      </c>
      <c r="F86" s="304">
        <f>'规制工具'!R39</f>
        <v/>
      </c>
      <c r="G86" s="304">
        <f>'规制工具'!S39</f>
        <v/>
      </c>
      <c r="H86" s="304">
        <f>'规制工具'!L39</f>
        <v/>
      </c>
      <c r="I86" s="304" t="inlineStr">
        <is>
          <t>规制工具</t>
        </is>
      </c>
      <c r="J86" s="304">
        <f>'规制工具'!C39</f>
        <v/>
      </c>
      <c r="K86" s="304">
        <f>'规制工具'!E39</f>
        <v/>
      </c>
      <c r="L86" s="304">
        <f>'规制工具'!F39</f>
        <v/>
      </c>
      <c r="M86" s="304">
        <f>'规制工具'!M39</f>
        <v/>
      </c>
    </row>
    <row r="87">
      <c r="A87" s="304">
        <f>'规制工具'!A40</f>
        <v/>
      </c>
      <c r="B87" s="304">
        <f>'规制工具'!D40</f>
        <v/>
      </c>
      <c r="C87" s="304">
        <f>'规制工具'!H40</f>
        <v/>
      </c>
      <c r="D87" s="304">
        <f>'规制工具'!G40</f>
        <v/>
      </c>
      <c r="E87" s="304">
        <f>'规制工具'!V40</f>
        <v/>
      </c>
      <c r="F87" s="304">
        <f>'规制工具'!R40</f>
        <v/>
      </c>
      <c r="G87" s="304">
        <f>'规制工具'!S40</f>
        <v/>
      </c>
      <c r="H87" s="304">
        <f>'规制工具'!L40</f>
        <v/>
      </c>
      <c r="I87" s="304" t="inlineStr">
        <is>
          <t>规制工具</t>
        </is>
      </c>
      <c r="J87" s="304">
        <f>'规制工具'!C40</f>
        <v/>
      </c>
      <c r="K87" s="304">
        <f>'规制工具'!E40</f>
        <v/>
      </c>
      <c r="L87" s="304">
        <f>'规制工具'!F40</f>
        <v/>
      </c>
      <c r="M87" s="304">
        <f>'规制工具'!M40</f>
        <v/>
      </c>
    </row>
    <row r="88">
      <c r="A88" s="304">
        <f>'规制工具'!A41</f>
        <v/>
      </c>
      <c r="B88" s="304">
        <f>'规制工具'!D41</f>
        <v/>
      </c>
      <c r="C88" s="304">
        <f>'规制工具'!H41</f>
        <v/>
      </c>
      <c r="D88" s="304">
        <f>'规制工具'!G41</f>
        <v/>
      </c>
      <c r="E88" s="304">
        <f>'规制工具'!V41</f>
        <v/>
      </c>
      <c r="F88" s="304">
        <f>'规制工具'!R41</f>
        <v/>
      </c>
      <c r="G88" s="304">
        <f>'规制工具'!S41</f>
        <v/>
      </c>
      <c r="H88" s="304">
        <f>'规制工具'!L41</f>
        <v/>
      </c>
      <c r="I88" s="304" t="inlineStr">
        <is>
          <t>规制工具</t>
        </is>
      </c>
      <c r="J88" s="304">
        <f>'规制工具'!C41</f>
        <v/>
      </c>
      <c r="K88" s="304">
        <f>'规制工具'!E41</f>
        <v/>
      </c>
      <c r="L88" s="304">
        <f>'规制工具'!F41</f>
        <v/>
      </c>
      <c r="M88" s="304">
        <f>'规制工具'!M41</f>
        <v/>
      </c>
    </row>
    <row r="89">
      <c r="A89" s="304">
        <f>'规制工具'!A42</f>
        <v/>
      </c>
      <c r="B89" s="304">
        <f>'规制工具'!D42</f>
        <v/>
      </c>
      <c r="C89" s="304">
        <f>'规制工具'!H42</f>
        <v/>
      </c>
      <c r="D89" s="304">
        <f>'规制工具'!G42</f>
        <v/>
      </c>
      <c r="E89" s="304">
        <f>'规制工具'!V42</f>
        <v/>
      </c>
      <c r="F89" s="304">
        <f>'规制工具'!R42</f>
        <v/>
      </c>
      <c r="G89" s="304">
        <f>'规制工具'!S42</f>
        <v/>
      </c>
      <c r="H89" s="304">
        <f>'规制工具'!L42</f>
        <v/>
      </c>
      <c r="I89" s="304" t="inlineStr">
        <is>
          <t>规制工具</t>
        </is>
      </c>
      <c r="J89" s="304">
        <f>'规制工具'!C42</f>
        <v/>
      </c>
      <c r="K89" s="304">
        <f>'规制工具'!E42</f>
        <v/>
      </c>
      <c r="L89" s="304">
        <f>'规制工具'!F42</f>
        <v/>
      </c>
      <c r="M89" s="304">
        <f>'规制工具'!M42</f>
        <v/>
      </c>
    </row>
    <row r="90">
      <c r="A90" s="304">
        <f>'规制工具'!A43</f>
        <v/>
      </c>
      <c r="B90" s="304">
        <f>'规制工具'!D43</f>
        <v/>
      </c>
      <c r="C90" s="304">
        <f>'规制工具'!H43</f>
        <v/>
      </c>
      <c r="D90" s="304">
        <f>'规制工具'!G43</f>
        <v/>
      </c>
      <c r="E90" s="304">
        <f>'规制工具'!V43</f>
        <v/>
      </c>
      <c r="F90" s="304">
        <f>'规制工具'!R43</f>
        <v/>
      </c>
      <c r="G90" s="304">
        <f>'规制工具'!S43</f>
        <v/>
      </c>
      <c r="H90" s="304">
        <f>'规制工具'!L43</f>
        <v/>
      </c>
      <c r="I90" s="304" t="inlineStr">
        <is>
          <t>规制工具</t>
        </is>
      </c>
      <c r="J90" s="304">
        <f>'规制工具'!C43</f>
        <v/>
      </c>
      <c r="K90" s="304">
        <f>'规制工具'!E43</f>
        <v/>
      </c>
      <c r="L90" s="304">
        <f>'规制工具'!F43</f>
        <v/>
      </c>
      <c r="M90" s="304">
        <f>'规制工具'!M43</f>
        <v/>
      </c>
    </row>
    <row r="91">
      <c r="A91" s="304">
        <f>'规制工具'!A44</f>
        <v/>
      </c>
      <c r="B91" s="304">
        <f>'规制工具'!D44</f>
        <v/>
      </c>
      <c r="C91" s="304">
        <f>'规制工具'!H44</f>
        <v/>
      </c>
      <c r="D91" s="304">
        <f>'规制工具'!G44</f>
        <v/>
      </c>
      <c r="E91" s="304">
        <f>'规制工具'!V44</f>
        <v/>
      </c>
      <c r="F91" s="304">
        <f>'规制工具'!R44</f>
        <v/>
      </c>
      <c r="G91" s="304">
        <f>'规制工具'!S44</f>
        <v/>
      </c>
      <c r="H91" s="304">
        <f>'规制工具'!L44</f>
        <v/>
      </c>
      <c r="I91" s="304" t="inlineStr">
        <is>
          <t>规制工具</t>
        </is>
      </c>
      <c r="J91" s="304">
        <f>'规制工具'!C44</f>
        <v/>
      </c>
      <c r="K91" s="304">
        <f>'规制工具'!E44</f>
        <v/>
      </c>
      <c r="L91" s="304">
        <f>'规制工具'!F44</f>
        <v/>
      </c>
      <c r="M91" s="304">
        <f>'规制工具'!M44</f>
        <v/>
      </c>
    </row>
    <row r="92">
      <c r="A92" s="304">
        <f>'规制工具'!A45</f>
        <v/>
      </c>
      <c r="B92" s="304">
        <f>'规制工具'!D45</f>
        <v/>
      </c>
      <c r="C92" s="304">
        <f>'规制工具'!H45</f>
        <v/>
      </c>
      <c r="D92" s="304">
        <f>'规制工具'!G45</f>
        <v/>
      </c>
      <c r="E92" s="304">
        <f>'规制工具'!V45</f>
        <v/>
      </c>
      <c r="F92" s="304">
        <f>'规制工具'!R45</f>
        <v/>
      </c>
      <c r="G92" s="304">
        <f>'规制工具'!S45</f>
        <v/>
      </c>
      <c r="H92" s="304">
        <f>'规制工具'!L45</f>
        <v/>
      </c>
      <c r="I92" s="304" t="inlineStr">
        <is>
          <t>规制工具</t>
        </is>
      </c>
      <c r="J92" s="304">
        <f>'规制工具'!C45</f>
        <v/>
      </c>
      <c r="K92" s="304">
        <f>'规制工具'!E45</f>
        <v/>
      </c>
      <c r="L92" s="304">
        <f>'规制工具'!F45</f>
        <v/>
      </c>
      <c r="M92" s="304">
        <f>'规制工具'!M45</f>
        <v/>
      </c>
    </row>
    <row r="93">
      <c r="A93" s="304">
        <f>'规制工具'!A46</f>
        <v/>
      </c>
      <c r="B93" s="304">
        <f>'规制工具'!D46</f>
        <v/>
      </c>
      <c r="C93" s="304">
        <f>'规制工具'!H46</f>
        <v/>
      </c>
      <c r="D93" s="304">
        <f>'规制工具'!G46</f>
        <v/>
      </c>
      <c r="E93" s="304">
        <f>'规制工具'!V46</f>
        <v/>
      </c>
      <c r="F93" s="304">
        <f>'规制工具'!R46</f>
        <v/>
      </c>
      <c r="G93" s="304">
        <f>'规制工具'!S46</f>
        <v/>
      </c>
      <c r="H93" s="304">
        <f>'规制工具'!L46</f>
        <v/>
      </c>
      <c r="I93" s="304" t="inlineStr">
        <is>
          <t>规制工具</t>
        </is>
      </c>
      <c r="J93" s="304">
        <f>'规制工具'!C46</f>
        <v/>
      </c>
      <c r="K93" s="304">
        <f>'规制工具'!E46</f>
        <v/>
      </c>
      <c r="L93" s="304">
        <f>'规制工具'!F46</f>
        <v/>
      </c>
      <c r="M93" s="304">
        <f>'规制工具'!M46</f>
        <v/>
      </c>
    </row>
    <row r="94">
      <c r="A94" s="304">
        <f>'规制工具'!A47</f>
        <v/>
      </c>
      <c r="B94" s="304">
        <f>'规制工具'!D47</f>
        <v/>
      </c>
      <c r="C94" s="304">
        <f>'规制工具'!H47</f>
        <v/>
      </c>
      <c r="D94" s="304">
        <f>'规制工具'!G47</f>
        <v/>
      </c>
      <c r="E94" s="304">
        <f>'规制工具'!V47</f>
        <v/>
      </c>
      <c r="F94" s="304">
        <f>'规制工具'!R47</f>
        <v/>
      </c>
      <c r="G94" s="304">
        <f>'规制工具'!S47</f>
        <v/>
      </c>
      <c r="H94" s="304">
        <f>'规制工具'!L47</f>
        <v/>
      </c>
      <c r="I94" s="304" t="inlineStr">
        <is>
          <t>规制工具</t>
        </is>
      </c>
      <c r="J94" s="304">
        <f>'规制工具'!C47</f>
        <v/>
      </c>
      <c r="K94" s="304">
        <f>'规制工具'!E47</f>
        <v/>
      </c>
      <c r="L94" s="304">
        <f>'规制工具'!F47</f>
        <v/>
      </c>
      <c r="M94" s="304">
        <f>'规制工具'!M47</f>
        <v/>
      </c>
    </row>
    <row r="95">
      <c r="A95" s="304">
        <f>'规制工具'!A48</f>
        <v/>
      </c>
      <c r="B95" s="304">
        <f>'规制工具'!D48</f>
        <v/>
      </c>
      <c r="C95" s="304">
        <f>'规制工具'!H48</f>
        <v/>
      </c>
      <c r="D95" s="304">
        <f>'规制工具'!G48</f>
        <v/>
      </c>
      <c r="E95" s="304">
        <f>'规制工具'!V48</f>
        <v/>
      </c>
      <c r="F95" s="304">
        <f>'规制工具'!R48</f>
        <v/>
      </c>
      <c r="G95" s="304">
        <f>'规制工具'!S48</f>
        <v/>
      </c>
      <c r="H95" s="304">
        <f>'规制工具'!L48</f>
        <v/>
      </c>
      <c r="I95" s="304" t="inlineStr">
        <is>
          <t>规制工具</t>
        </is>
      </c>
      <c r="J95" s="304">
        <f>'规制工具'!C48</f>
        <v/>
      </c>
      <c r="K95" s="304">
        <f>'规制工具'!E48</f>
        <v/>
      </c>
      <c r="L95" s="304">
        <f>'规制工具'!F48</f>
        <v/>
      </c>
      <c r="M95" s="304">
        <f>'规制工具'!M48</f>
        <v/>
      </c>
    </row>
    <row r="96">
      <c r="A96" s="304">
        <f>'规制工具'!A49</f>
        <v/>
      </c>
      <c r="B96" s="304">
        <f>'规制工具'!D49</f>
        <v/>
      </c>
      <c r="C96" s="304">
        <f>'规制工具'!H49</f>
        <v/>
      </c>
      <c r="D96" s="304">
        <f>'规制工具'!G49</f>
        <v/>
      </c>
      <c r="E96" s="304">
        <f>'规制工具'!V49</f>
        <v/>
      </c>
      <c r="F96" s="304">
        <f>'规制工具'!R49</f>
        <v/>
      </c>
      <c r="G96" s="304">
        <f>'规制工具'!S49</f>
        <v/>
      </c>
      <c r="H96" s="304">
        <f>'规制工具'!L49</f>
        <v/>
      </c>
      <c r="I96" s="304" t="inlineStr">
        <is>
          <t>规制工具</t>
        </is>
      </c>
      <c r="J96" s="304">
        <f>'规制工具'!C49</f>
        <v/>
      </c>
      <c r="K96" s="304">
        <f>'规制工具'!E49</f>
        <v/>
      </c>
      <c r="L96" s="304">
        <f>'规制工具'!F49</f>
        <v/>
      </c>
      <c r="M96" s="304">
        <f>'规制工具'!M49</f>
        <v/>
      </c>
    </row>
    <row r="97">
      <c r="A97" s="304">
        <f>'规制工具'!A50</f>
        <v/>
      </c>
      <c r="B97" s="304">
        <f>'规制工具'!D50</f>
        <v/>
      </c>
      <c r="C97" s="304">
        <f>'规制工具'!H50</f>
        <v/>
      </c>
      <c r="D97" s="304">
        <f>'规制工具'!G50</f>
        <v/>
      </c>
      <c r="E97" s="304">
        <f>'规制工具'!V50</f>
        <v/>
      </c>
      <c r="F97" s="304">
        <f>'规制工具'!R50</f>
        <v/>
      </c>
      <c r="G97" s="304">
        <f>'规制工具'!S50</f>
        <v/>
      </c>
      <c r="H97" s="304">
        <f>'规制工具'!L50</f>
        <v/>
      </c>
      <c r="I97" s="304" t="inlineStr">
        <is>
          <t>规制工具</t>
        </is>
      </c>
      <c r="J97" s="304">
        <f>'规制工具'!C50</f>
        <v/>
      </c>
      <c r="K97" s="304">
        <f>'规制工具'!E50</f>
        <v/>
      </c>
      <c r="L97" s="304">
        <f>'规制工具'!F50</f>
        <v/>
      </c>
      <c r="M97" s="304">
        <f>'规制工具'!M50</f>
        <v/>
      </c>
    </row>
    <row r="98">
      <c r="A98" s="304">
        <f>'规制工具'!A51</f>
        <v/>
      </c>
      <c r="B98" s="304">
        <f>'规制工具'!D51</f>
        <v/>
      </c>
      <c r="C98" s="304">
        <f>'规制工具'!H51</f>
        <v/>
      </c>
      <c r="D98" s="304">
        <f>'规制工具'!G51</f>
        <v/>
      </c>
      <c r="E98" s="304">
        <f>'规制工具'!V51</f>
        <v/>
      </c>
      <c r="F98" s="304">
        <f>'规制工具'!R51</f>
        <v/>
      </c>
      <c r="G98" s="304">
        <f>'规制工具'!S51</f>
        <v/>
      </c>
      <c r="H98" s="304">
        <f>'规制工具'!L51</f>
        <v/>
      </c>
      <c r="I98" s="304" t="inlineStr">
        <is>
          <t>规制工具</t>
        </is>
      </c>
      <c r="J98" s="304">
        <f>'规制工具'!C51</f>
        <v/>
      </c>
      <c r="K98" s="304">
        <f>'规制工具'!E51</f>
        <v/>
      </c>
      <c r="L98" s="304">
        <f>'规制工具'!F51</f>
        <v/>
      </c>
      <c r="M98" s="304">
        <f>'规制工具'!M51</f>
        <v/>
      </c>
    </row>
    <row r="99">
      <c r="A99" s="304">
        <f>'规制工具'!A52</f>
        <v/>
      </c>
      <c r="B99" s="304">
        <f>'规制工具'!D52</f>
        <v/>
      </c>
      <c r="C99" s="304">
        <f>'规制工具'!H52</f>
        <v/>
      </c>
      <c r="D99" s="304">
        <f>'规制工具'!G52</f>
        <v/>
      </c>
      <c r="E99" s="304">
        <f>'规制工具'!V52</f>
        <v/>
      </c>
      <c r="F99" s="304">
        <f>'规制工具'!R52</f>
        <v/>
      </c>
      <c r="G99" s="304">
        <f>'规制工具'!S52</f>
        <v/>
      </c>
      <c r="H99" s="304">
        <f>'规制工具'!L52</f>
        <v/>
      </c>
      <c r="I99" s="304" t="inlineStr">
        <is>
          <t>规制工具</t>
        </is>
      </c>
      <c r="J99" s="304">
        <f>'规制工具'!C52</f>
        <v/>
      </c>
      <c r="K99" s="304">
        <f>'规制工具'!E52</f>
        <v/>
      </c>
      <c r="L99" s="304">
        <f>'规制工具'!F52</f>
        <v/>
      </c>
      <c r="M99" s="304">
        <f>'规制工具'!M52</f>
        <v/>
      </c>
    </row>
    <row r="100">
      <c r="A100" s="304">
        <f>'规制工具'!A53</f>
        <v/>
      </c>
      <c r="B100" s="304">
        <f>'规制工具'!D53</f>
        <v/>
      </c>
      <c r="C100" s="304">
        <f>'规制工具'!H53</f>
        <v/>
      </c>
      <c r="D100" s="304">
        <f>'规制工具'!G53</f>
        <v/>
      </c>
      <c r="E100" s="304">
        <f>'规制工具'!V53</f>
        <v/>
      </c>
      <c r="F100" s="304">
        <f>'规制工具'!R53</f>
        <v/>
      </c>
      <c r="G100" s="304">
        <f>'规制工具'!S53</f>
        <v/>
      </c>
      <c r="H100" s="304">
        <f>'规制工具'!L53</f>
        <v/>
      </c>
      <c r="I100" s="304" t="inlineStr">
        <is>
          <t>规制工具</t>
        </is>
      </c>
      <c r="J100" s="304">
        <f>'规制工具'!C53</f>
        <v/>
      </c>
      <c r="K100" s="304">
        <f>'规制工具'!E53</f>
        <v/>
      </c>
      <c r="L100" s="304">
        <f>'规制工具'!F53</f>
        <v/>
      </c>
      <c r="M100" s="304">
        <f>'规制工具'!M53</f>
        <v/>
      </c>
    </row>
    <row r="101">
      <c r="A101" s="304">
        <f>'规制工具'!A54</f>
        <v/>
      </c>
      <c r="B101" s="304">
        <f>'规制工具'!D54</f>
        <v/>
      </c>
      <c r="C101" s="304">
        <f>'规制工具'!H54</f>
        <v/>
      </c>
      <c r="D101" s="304">
        <f>'规制工具'!G54</f>
        <v/>
      </c>
      <c r="E101" s="304">
        <f>'规制工具'!V54</f>
        <v/>
      </c>
      <c r="F101" s="304">
        <f>'规制工具'!R54</f>
        <v/>
      </c>
      <c r="G101" s="304">
        <f>'规制工具'!S54</f>
        <v/>
      </c>
      <c r="H101" s="304">
        <f>'规制工具'!L54</f>
        <v/>
      </c>
      <c r="I101" s="304" t="inlineStr">
        <is>
          <t>规制工具</t>
        </is>
      </c>
      <c r="J101" s="304">
        <f>'规制工具'!C54</f>
        <v/>
      </c>
      <c r="K101" s="304">
        <f>'规制工具'!E54</f>
        <v/>
      </c>
      <c r="L101" s="304">
        <f>'规制工具'!F54</f>
        <v/>
      </c>
      <c r="M101" s="304">
        <f>'规制工具'!M54</f>
        <v/>
      </c>
    </row>
    <row r="102">
      <c r="A102" s="304">
        <f>'规制工具'!A55</f>
        <v/>
      </c>
      <c r="B102" s="304">
        <f>'规制工具'!D55</f>
        <v/>
      </c>
      <c r="C102" s="304">
        <f>'规制工具'!H55</f>
        <v/>
      </c>
      <c r="D102" s="304">
        <f>'规制工具'!G55</f>
        <v/>
      </c>
      <c r="E102" s="304">
        <f>'规制工具'!V55</f>
        <v/>
      </c>
      <c r="F102" s="304">
        <f>'规制工具'!R55</f>
        <v/>
      </c>
      <c r="G102" s="304">
        <f>'规制工具'!S55</f>
        <v/>
      </c>
      <c r="H102" s="304">
        <f>'规制工具'!L55</f>
        <v/>
      </c>
      <c r="I102" s="304" t="inlineStr">
        <is>
          <t>规制工具</t>
        </is>
      </c>
      <c r="J102" s="304">
        <f>'规制工具'!C55</f>
        <v/>
      </c>
      <c r="K102" s="304">
        <f>'规制工具'!E55</f>
        <v/>
      </c>
      <c r="L102" s="304">
        <f>'规制工具'!F55</f>
        <v/>
      </c>
      <c r="M102" s="304">
        <f>'规制工具'!M55</f>
        <v/>
      </c>
    </row>
    <row r="103">
      <c r="A103" s="304">
        <f>'规制工具'!A56</f>
        <v/>
      </c>
      <c r="B103" s="304">
        <f>'规制工具'!D56</f>
        <v/>
      </c>
      <c r="C103" s="304">
        <f>'规制工具'!H56</f>
        <v/>
      </c>
      <c r="D103" s="304">
        <f>'规制工具'!G56</f>
        <v/>
      </c>
      <c r="E103" s="304">
        <f>'规制工具'!V56</f>
        <v/>
      </c>
      <c r="F103" s="304">
        <f>'规制工具'!R56</f>
        <v/>
      </c>
      <c r="G103" s="304">
        <f>'规制工具'!S56</f>
        <v/>
      </c>
      <c r="H103" s="304">
        <f>'规制工具'!L56</f>
        <v/>
      </c>
      <c r="I103" s="304" t="inlineStr">
        <is>
          <t>规制工具</t>
        </is>
      </c>
      <c r="J103" s="304">
        <f>'规制工具'!C56</f>
        <v/>
      </c>
      <c r="K103" s="304">
        <f>'规制工具'!E56</f>
        <v/>
      </c>
      <c r="L103" s="304">
        <f>'规制工具'!F56</f>
        <v/>
      </c>
      <c r="M103" s="304">
        <f>'规制工具'!M56</f>
        <v/>
      </c>
    </row>
    <row r="104">
      <c r="A104" s="304">
        <f>'规制工具'!A57</f>
        <v/>
      </c>
      <c r="B104" s="304">
        <f>'规制工具'!D57</f>
        <v/>
      </c>
      <c r="C104" s="304">
        <f>'规制工具'!H57</f>
        <v/>
      </c>
      <c r="D104" s="304">
        <f>'规制工具'!G57</f>
        <v/>
      </c>
      <c r="E104" s="304">
        <f>'规制工具'!V57</f>
        <v/>
      </c>
      <c r="F104" s="304">
        <f>'规制工具'!R57</f>
        <v/>
      </c>
      <c r="G104" s="304">
        <f>'规制工具'!S57</f>
        <v/>
      </c>
      <c r="H104" s="304">
        <f>'规制工具'!L57</f>
        <v/>
      </c>
      <c r="I104" s="304" t="inlineStr">
        <is>
          <t>规制工具</t>
        </is>
      </c>
      <c r="J104" s="304">
        <f>'规制工具'!C57</f>
        <v/>
      </c>
      <c r="K104" s="304">
        <f>'规制工具'!E57</f>
        <v/>
      </c>
      <c r="L104" s="304">
        <f>'规制工具'!F57</f>
        <v/>
      </c>
      <c r="M104" s="304">
        <f>'规制工具'!M57</f>
        <v/>
      </c>
    </row>
    <row r="105">
      <c r="A105" s="304">
        <f>'规制工具'!A58</f>
        <v/>
      </c>
      <c r="B105" s="304">
        <f>'规制工具'!D58</f>
        <v/>
      </c>
      <c r="C105" s="304">
        <f>'规制工具'!H58</f>
        <v/>
      </c>
      <c r="D105" s="304">
        <f>'规制工具'!G58</f>
        <v/>
      </c>
      <c r="E105" s="304">
        <f>'规制工具'!V58</f>
        <v/>
      </c>
      <c r="F105" s="304">
        <f>'规制工具'!R58</f>
        <v/>
      </c>
      <c r="G105" s="304">
        <f>'规制工具'!S58</f>
        <v/>
      </c>
      <c r="H105" s="304">
        <f>'规制工具'!L58</f>
        <v/>
      </c>
      <c r="I105" s="304" t="inlineStr">
        <is>
          <t>规制工具</t>
        </is>
      </c>
      <c r="J105" s="304">
        <f>'规制工具'!C58</f>
        <v/>
      </c>
      <c r="K105" s="304">
        <f>'规制工具'!E58</f>
        <v/>
      </c>
      <c r="L105" s="304">
        <f>'规制工具'!F58</f>
        <v/>
      </c>
      <c r="M105" s="304">
        <f>'规制工具'!M58</f>
        <v/>
      </c>
    </row>
    <row r="106">
      <c r="A106" s="304">
        <f>'规制工具'!A59</f>
        <v/>
      </c>
      <c r="B106" s="304">
        <f>'规制工具'!D59</f>
        <v/>
      </c>
      <c r="C106" s="304">
        <f>'规制工具'!H59</f>
        <v/>
      </c>
      <c r="D106" s="304">
        <f>'规制工具'!G59</f>
        <v/>
      </c>
      <c r="E106" s="304">
        <f>'规制工具'!V59</f>
        <v/>
      </c>
      <c r="F106" s="304">
        <f>'规制工具'!R59</f>
        <v/>
      </c>
      <c r="G106" s="304">
        <f>'规制工具'!S59</f>
        <v/>
      </c>
      <c r="H106" s="304">
        <f>'规制工具'!L59</f>
        <v/>
      </c>
      <c r="I106" s="304" t="inlineStr">
        <is>
          <t>规制工具</t>
        </is>
      </c>
      <c r="J106" s="304">
        <f>'规制工具'!C59</f>
        <v/>
      </c>
      <c r="K106" s="304">
        <f>'规制工具'!E59</f>
        <v/>
      </c>
      <c r="L106" s="304">
        <f>'规制工具'!F59</f>
        <v/>
      </c>
      <c r="M106" s="304">
        <f>'规制工具'!M59</f>
        <v/>
      </c>
    </row>
    <row r="107">
      <c r="A107" s="304">
        <f>'规制工具'!A60</f>
        <v/>
      </c>
      <c r="B107" s="304">
        <f>'规制工具'!D60</f>
        <v/>
      </c>
      <c r="C107" s="304">
        <f>'规制工具'!H60</f>
        <v/>
      </c>
      <c r="D107" s="304">
        <f>'规制工具'!G60</f>
        <v/>
      </c>
      <c r="E107" s="304">
        <f>'规制工具'!V60</f>
        <v/>
      </c>
      <c r="F107" s="304">
        <f>'规制工具'!R60</f>
        <v/>
      </c>
      <c r="G107" s="304">
        <f>'规制工具'!S60</f>
        <v/>
      </c>
      <c r="H107" s="304">
        <f>'规制工具'!L60</f>
        <v/>
      </c>
      <c r="I107" s="304" t="inlineStr">
        <is>
          <t>规制工具</t>
        </is>
      </c>
      <c r="J107" s="304">
        <f>'规制工具'!C60</f>
        <v/>
      </c>
      <c r="K107" s="304">
        <f>'规制工具'!E60</f>
        <v/>
      </c>
      <c r="L107" s="304">
        <f>'规制工具'!F60</f>
        <v/>
      </c>
      <c r="M107" s="304">
        <f>'规制工具'!M60</f>
        <v/>
      </c>
    </row>
    <row r="108">
      <c r="A108" s="304">
        <f>'规制工具'!A61</f>
        <v/>
      </c>
      <c r="B108" s="304">
        <f>'规制工具'!D61</f>
        <v/>
      </c>
      <c r="C108" s="304">
        <f>'规制工具'!H61</f>
        <v/>
      </c>
      <c r="D108" s="304">
        <f>'规制工具'!G61</f>
        <v/>
      </c>
      <c r="E108" s="304">
        <f>'规制工具'!V61</f>
        <v/>
      </c>
      <c r="F108" s="304">
        <f>'规制工具'!R61</f>
        <v/>
      </c>
      <c r="G108" s="304">
        <f>'规制工具'!S61</f>
        <v/>
      </c>
      <c r="H108" s="304">
        <f>'规制工具'!L61</f>
        <v/>
      </c>
      <c r="I108" s="304" t="inlineStr">
        <is>
          <t>规制工具</t>
        </is>
      </c>
      <c r="J108" s="304">
        <f>'规制工具'!C61</f>
        <v/>
      </c>
      <c r="K108" s="304">
        <f>'规制工具'!E61</f>
        <v/>
      </c>
      <c r="L108" s="304">
        <f>'规制工具'!F61</f>
        <v/>
      </c>
      <c r="M108" s="304">
        <f>'规制工具'!M61</f>
        <v/>
      </c>
    </row>
    <row r="109">
      <c r="A109" s="304">
        <f>'规制工具'!A62</f>
        <v/>
      </c>
      <c r="B109" s="304">
        <f>'规制工具'!D62</f>
        <v/>
      </c>
      <c r="C109" s="304">
        <f>'规制工具'!H62</f>
        <v/>
      </c>
      <c r="D109" s="304">
        <f>'规制工具'!G62</f>
        <v/>
      </c>
      <c r="E109" s="304">
        <f>'规制工具'!V62</f>
        <v/>
      </c>
      <c r="F109" s="304">
        <f>'规制工具'!R62</f>
        <v/>
      </c>
      <c r="G109" s="304">
        <f>'规制工具'!S62</f>
        <v/>
      </c>
      <c r="H109" s="304">
        <f>'规制工具'!L62</f>
        <v/>
      </c>
      <c r="I109" s="304" t="inlineStr">
        <is>
          <t>规制工具</t>
        </is>
      </c>
      <c r="J109" s="304">
        <f>'规制工具'!C62</f>
        <v/>
      </c>
      <c r="K109" s="304">
        <f>'规制工具'!E62</f>
        <v/>
      </c>
      <c r="L109" s="304">
        <f>'规制工具'!F62</f>
        <v/>
      </c>
      <c r="M109" s="304">
        <f>'规制工具'!M62</f>
        <v/>
      </c>
    </row>
    <row r="110">
      <c r="A110" s="304">
        <f>'规制工具'!A63</f>
        <v/>
      </c>
      <c r="B110" s="304">
        <f>'规制工具'!D63</f>
        <v/>
      </c>
      <c r="C110" s="304">
        <f>'规制工具'!H63</f>
        <v/>
      </c>
      <c r="D110" s="304">
        <f>'规制工具'!G63</f>
        <v/>
      </c>
      <c r="E110" s="304">
        <f>'规制工具'!V63</f>
        <v/>
      </c>
      <c r="F110" s="304">
        <f>'规制工具'!R63</f>
        <v/>
      </c>
      <c r="G110" s="304">
        <f>'规制工具'!S63</f>
        <v/>
      </c>
      <c r="H110" s="304">
        <f>'规制工具'!L63</f>
        <v/>
      </c>
      <c r="I110" s="304" t="inlineStr">
        <is>
          <t>规制工具</t>
        </is>
      </c>
      <c r="J110" s="304">
        <f>'规制工具'!C63</f>
        <v/>
      </c>
      <c r="K110" s="304">
        <f>'规制工具'!E63</f>
        <v/>
      </c>
      <c r="L110" s="304">
        <f>'规制工具'!F63</f>
        <v/>
      </c>
      <c r="M110" s="304">
        <f>'规制工具'!M63</f>
        <v/>
      </c>
    </row>
    <row r="111">
      <c r="A111" s="304">
        <f>'规制工具'!A64</f>
        <v/>
      </c>
      <c r="B111" s="304">
        <f>'规制工具'!D64</f>
        <v/>
      </c>
      <c r="C111" s="304">
        <f>'规制工具'!H64</f>
        <v/>
      </c>
      <c r="D111" s="304">
        <f>'规制工具'!G64</f>
        <v/>
      </c>
      <c r="E111" s="304">
        <f>'规制工具'!V64</f>
        <v/>
      </c>
      <c r="F111" s="304">
        <f>'规制工具'!R64</f>
        <v/>
      </c>
      <c r="G111" s="304">
        <f>'规制工具'!S64</f>
        <v/>
      </c>
      <c r="H111" s="304">
        <f>'规制工具'!L64</f>
        <v/>
      </c>
      <c r="I111" s="304" t="inlineStr">
        <is>
          <t>规制工具</t>
        </is>
      </c>
      <c r="J111" s="304">
        <f>'规制工具'!C64</f>
        <v/>
      </c>
      <c r="K111" s="304">
        <f>'规制工具'!E64</f>
        <v/>
      </c>
      <c r="L111" s="304">
        <f>'规制工具'!F64</f>
        <v/>
      </c>
      <c r="M111" s="304">
        <f>'规制工具'!M64</f>
        <v/>
      </c>
    </row>
    <row r="112">
      <c r="A112" s="304">
        <f>'规制工具'!A65</f>
        <v/>
      </c>
      <c r="B112" s="304">
        <f>'规制工具'!D65</f>
        <v/>
      </c>
      <c r="C112" s="304">
        <f>'规制工具'!H65</f>
        <v/>
      </c>
      <c r="D112" s="304">
        <f>'规制工具'!G65</f>
        <v/>
      </c>
      <c r="E112" s="304">
        <f>'规制工具'!V65</f>
        <v/>
      </c>
      <c r="F112" s="304">
        <f>'规制工具'!R65</f>
        <v/>
      </c>
      <c r="G112" s="304">
        <f>'规制工具'!S65</f>
        <v/>
      </c>
      <c r="H112" s="304">
        <f>'规制工具'!L65</f>
        <v/>
      </c>
      <c r="I112" s="304" t="inlineStr">
        <is>
          <t>规制工具</t>
        </is>
      </c>
      <c r="J112" s="304">
        <f>'规制工具'!C65</f>
        <v/>
      </c>
      <c r="K112" s="304">
        <f>'规制工具'!E65</f>
        <v/>
      </c>
      <c r="L112" s="304">
        <f>'规制工具'!F65</f>
        <v/>
      </c>
      <c r="M112" s="304">
        <f>'规制工具'!M65</f>
        <v/>
      </c>
    </row>
    <row r="113">
      <c r="A113" s="304">
        <f>'规制工具'!A66</f>
        <v/>
      </c>
      <c r="B113" s="304">
        <f>'规制工具'!D66</f>
        <v/>
      </c>
      <c r="C113" s="304">
        <f>'规制工具'!H66</f>
        <v/>
      </c>
      <c r="D113" s="304">
        <f>'规制工具'!G66</f>
        <v/>
      </c>
      <c r="E113" s="304">
        <f>'规制工具'!V66</f>
        <v/>
      </c>
      <c r="F113" s="304">
        <f>'规制工具'!R66</f>
        <v/>
      </c>
      <c r="G113" s="304">
        <f>'规制工具'!S66</f>
        <v/>
      </c>
      <c r="H113" s="304">
        <f>'规制工具'!L66</f>
        <v/>
      </c>
      <c r="I113" s="304" t="inlineStr">
        <is>
          <t>规制工具</t>
        </is>
      </c>
      <c r="J113" s="304">
        <f>'规制工具'!C66</f>
        <v/>
      </c>
      <c r="K113" s="304">
        <f>'规制工具'!E66</f>
        <v/>
      </c>
      <c r="L113" s="304">
        <f>'规制工具'!F66</f>
        <v/>
      </c>
      <c r="M113" s="304">
        <f>'规制工具'!M66</f>
        <v/>
      </c>
    </row>
    <row r="114">
      <c r="A114" s="304">
        <f>'规制工具'!A67</f>
        <v/>
      </c>
      <c r="B114" s="304">
        <f>'规制工具'!D67</f>
        <v/>
      </c>
      <c r="C114" s="304">
        <f>'规制工具'!H67</f>
        <v/>
      </c>
      <c r="D114" s="304">
        <f>'规制工具'!G67</f>
        <v/>
      </c>
      <c r="E114" s="304">
        <f>'规制工具'!V67</f>
        <v/>
      </c>
      <c r="F114" s="304">
        <f>'规制工具'!R67</f>
        <v/>
      </c>
      <c r="G114" s="304">
        <f>'规制工具'!S67</f>
        <v/>
      </c>
      <c r="H114" s="304">
        <f>'规制工具'!L67</f>
        <v/>
      </c>
      <c r="I114" s="304" t="inlineStr">
        <is>
          <t>规制工具</t>
        </is>
      </c>
      <c r="J114" s="304">
        <f>'规制工具'!C67</f>
        <v/>
      </c>
      <c r="K114" s="304">
        <f>'规制工具'!E67</f>
        <v/>
      </c>
      <c r="L114" s="304">
        <f>'规制工具'!F67</f>
        <v/>
      </c>
      <c r="M114" s="304">
        <f>'规制工具'!M67</f>
        <v/>
      </c>
    </row>
    <row r="115">
      <c r="A115" s="304">
        <f>'规制工具'!A68</f>
        <v/>
      </c>
      <c r="B115" s="304">
        <f>'规制工具'!D68</f>
        <v/>
      </c>
      <c r="C115" s="304">
        <f>'规制工具'!H68</f>
        <v/>
      </c>
      <c r="D115" s="304">
        <f>'规制工具'!G68</f>
        <v/>
      </c>
      <c r="E115" s="304">
        <f>'规制工具'!V68</f>
        <v/>
      </c>
      <c r="F115" s="304">
        <f>'规制工具'!R68</f>
        <v/>
      </c>
      <c r="G115" s="304">
        <f>'规制工具'!S68</f>
        <v/>
      </c>
      <c r="H115" s="304">
        <f>'规制工具'!L68</f>
        <v/>
      </c>
      <c r="I115" s="304" t="inlineStr">
        <is>
          <t>规制工具</t>
        </is>
      </c>
      <c r="J115" s="304">
        <f>'规制工具'!C68</f>
        <v/>
      </c>
      <c r="K115" s="304">
        <f>'规制工具'!E68</f>
        <v/>
      </c>
      <c r="L115" s="304">
        <f>'规制工具'!F68</f>
        <v/>
      </c>
      <c r="M115" s="304">
        <f>'规制工具'!M68</f>
        <v/>
      </c>
    </row>
    <row r="116">
      <c r="A116" s="304">
        <f>'规制工具'!A69</f>
        <v/>
      </c>
      <c r="B116" s="304">
        <f>'规制工具'!D69</f>
        <v/>
      </c>
      <c r="C116" s="304">
        <f>'规制工具'!H69</f>
        <v/>
      </c>
      <c r="D116" s="304">
        <f>'规制工具'!G69</f>
        <v/>
      </c>
      <c r="E116" s="304">
        <f>'规制工具'!V69</f>
        <v/>
      </c>
      <c r="F116" s="304">
        <f>'规制工具'!R69</f>
        <v/>
      </c>
      <c r="G116" s="304">
        <f>'规制工具'!S69</f>
        <v/>
      </c>
      <c r="H116" s="304">
        <f>'规制工具'!L69</f>
        <v/>
      </c>
      <c r="I116" s="304" t="inlineStr">
        <is>
          <t>规制工具</t>
        </is>
      </c>
      <c r="J116" s="304">
        <f>'规制工具'!C69</f>
        <v/>
      </c>
      <c r="K116" s="304">
        <f>'规制工具'!E69</f>
        <v/>
      </c>
      <c r="L116" s="304">
        <f>'规制工具'!F69</f>
        <v/>
      </c>
      <c r="M116" s="304">
        <f>'规制工具'!M69</f>
        <v/>
      </c>
    </row>
    <row r="117">
      <c r="A117" s="304">
        <f>'规制工具'!A70</f>
        <v/>
      </c>
      <c r="B117" s="304">
        <f>'规制工具'!D70</f>
        <v/>
      </c>
      <c r="C117" s="304">
        <f>'规制工具'!H70</f>
        <v/>
      </c>
      <c r="D117" s="304">
        <f>'规制工具'!G70</f>
        <v/>
      </c>
      <c r="E117" s="304">
        <f>'规制工具'!V70</f>
        <v/>
      </c>
      <c r="F117" s="304">
        <f>'规制工具'!R70</f>
        <v/>
      </c>
      <c r="G117" s="304">
        <f>'规制工具'!S70</f>
        <v/>
      </c>
      <c r="H117" s="304">
        <f>'规制工具'!L70</f>
        <v/>
      </c>
      <c r="I117" s="304" t="inlineStr">
        <is>
          <t>规制工具</t>
        </is>
      </c>
      <c r="J117" s="304">
        <f>'规制工具'!C70</f>
        <v/>
      </c>
      <c r="K117" s="304">
        <f>'规制工具'!E70</f>
        <v/>
      </c>
      <c r="L117" s="304">
        <f>'规制工具'!F70</f>
        <v/>
      </c>
      <c r="M117" s="304">
        <f>'规制工具'!M70</f>
        <v/>
      </c>
    </row>
    <row r="118">
      <c r="A118" s="304">
        <f>'规制工具'!A71</f>
        <v/>
      </c>
      <c r="B118" s="304">
        <f>'规制工具'!D71</f>
        <v/>
      </c>
      <c r="C118" s="304">
        <f>'规制工具'!H71</f>
        <v/>
      </c>
      <c r="D118" s="304">
        <f>'规制工具'!G71</f>
        <v/>
      </c>
      <c r="E118" s="304">
        <f>'规制工具'!V71</f>
        <v/>
      </c>
      <c r="F118" s="304">
        <f>'规制工具'!R71</f>
        <v/>
      </c>
      <c r="G118" s="304">
        <f>'规制工具'!S71</f>
        <v/>
      </c>
      <c r="H118" s="304">
        <f>'规制工具'!L71</f>
        <v/>
      </c>
      <c r="I118" s="304" t="inlineStr">
        <is>
          <t>规制工具</t>
        </is>
      </c>
      <c r="J118" s="304">
        <f>'规制工具'!C71</f>
        <v/>
      </c>
      <c r="K118" s="304">
        <f>'规制工具'!E71</f>
        <v/>
      </c>
      <c r="L118" s="304">
        <f>'规制工具'!F71</f>
        <v/>
      </c>
      <c r="M118" s="304">
        <f>'规制工具'!M71</f>
        <v/>
      </c>
    </row>
    <row r="119">
      <c r="A119" s="304">
        <f>'规制工具'!A72</f>
        <v/>
      </c>
      <c r="B119" s="304">
        <f>'规制工具'!D72</f>
        <v/>
      </c>
      <c r="C119" s="304">
        <f>'规制工具'!H72</f>
        <v/>
      </c>
      <c r="D119" s="304">
        <f>'规制工具'!G72</f>
        <v/>
      </c>
      <c r="E119" s="304">
        <f>'规制工具'!V72</f>
        <v/>
      </c>
      <c r="F119" s="304">
        <f>'规制工具'!R72</f>
        <v/>
      </c>
      <c r="G119" s="304">
        <f>'规制工具'!S72</f>
        <v/>
      </c>
      <c r="H119" s="304">
        <f>'规制工具'!L72</f>
        <v/>
      </c>
      <c r="I119" s="304" t="inlineStr">
        <is>
          <t>规制工具</t>
        </is>
      </c>
      <c r="J119" s="304">
        <f>'规制工具'!C72</f>
        <v/>
      </c>
      <c r="K119" s="304">
        <f>'规制工具'!E72</f>
        <v/>
      </c>
      <c r="L119" s="304">
        <f>'规制工具'!F72</f>
        <v/>
      </c>
      <c r="M119" s="304">
        <f>'规制工具'!M72</f>
        <v/>
      </c>
    </row>
    <row r="120">
      <c r="A120" s="304">
        <f>'规制工具'!A73</f>
        <v/>
      </c>
      <c r="B120" s="304">
        <f>'规制工具'!D73</f>
        <v/>
      </c>
      <c r="C120" s="304">
        <f>'规制工具'!H73</f>
        <v/>
      </c>
      <c r="D120" s="304">
        <f>'规制工具'!G73</f>
        <v/>
      </c>
      <c r="E120" s="304">
        <f>'规制工具'!V73</f>
        <v/>
      </c>
      <c r="F120" s="304">
        <f>'规制工具'!R73</f>
        <v/>
      </c>
      <c r="G120" s="304">
        <f>'规制工具'!S73</f>
        <v/>
      </c>
      <c r="H120" s="304">
        <f>'规制工具'!L73</f>
        <v/>
      </c>
      <c r="I120" s="304" t="inlineStr">
        <is>
          <t>规制工具</t>
        </is>
      </c>
      <c r="J120" s="304">
        <f>'规制工具'!C73</f>
        <v/>
      </c>
      <c r="K120" s="304">
        <f>'规制工具'!E73</f>
        <v/>
      </c>
      <c r="L120" s="304">
        <f>'规制工具'!F73</f>
        <v/>
      </c>
      <c r="M120" s="304">
        <f>'规制工具'!M73</f>
        <v/>
      </c>
    </row>
    <row r="121">
      <c r="A121" s="304">
        <f>'规制工具'!A74</f>
        <v/>
      </c>
      <c r="B121" s="304">
        <f>'规制工具'!D74</f>
        <v/>
      </c>
      <c r="C121" s="304">
        <f>'规制工具'!H74</f>
        <v/>
      </c>
      <c r="D121" s="304">
        <f>'规制工具'!G74</f>
        <v/>
      </c>
      <c r="E121" s="304">
        <f>'规制工具'!V74</f>
        <v/>
      </c>
      <c r="F121" s="304">
        <f>'规制工具'!R74</f>
        <v/>
      </c>
      <c r="G121" s="304">
        <f>'规制工具'!S74</f>
        <v/>
      </c>
      <c r="H121" s="304">
        <f>'规制工具'!L74</f>
        <v/>
      </c>
      <c r="I121" s="304" t="inlineStr">
        <is>
          <t>规制工具</t>
        </is>
      </c>
      <c r="J121" s="304">
        <f>'规制工具'!C74</f>
        <v/>
      </c>
      <c r="K121" s="304">
        <f>'规制工具'!E74</f>
        <v/>
      </c>
      <c r="L121" s="304">
        <f>'规制工具'!F74</f>
        <v/>
      </c>
      <c r="M121" s="304">
        <f>'规制工具'!M74</f>
        <v/>
      </c>
    </row>
    <row r="122">
      <c r="A122" s="304">
        <f>'规制工具'!A75</f>
        <v/>
      </c>
      <c r="B122" s="304">
        <f>'规制工具'!D75</f>
        <v/>
      </c>
      <c r="C122" s="304">
        <f>'规制工具'!H75</f>
        <v/>
      </c>
      <c r="D122" s="304">
        <f>'规制工具'!G75</f>
        <v/>
      </c>
      <c r="E122" s="304">
        <f>'规制工具'!V75</f>
        <v/>
      </c>
      <c r="F122" s="304">
        <f>'规制工具'!R75</f>
        <v/>
      </c>
      <c r="G122" s="304">
        <f>'规制工具'!S75</f>
        <v/>
      </c>
      <c r="H122" s="304">
        <f>'规制工具'!L75</f>
        <v/>
      </c>
      <c r="I122" s="304" t="inlineStr">
        <is>
          <t>规制工具</t>
        </is>
      </c>
      <c r="J122" s="304">
        <f>'规制工具'!C75</f>
        <v/>
      </c>
      <c r="K122" s="304">
        <f>'规制工具'!E75</f>
        <v/>
      </c>
      <c r="L122" s="304">
        <f>'规制工具'!F75</f>
        <v/>
      </c>
      <c r="M122" s="304">
        <f>'规制工具'!M75</f>
        <v/>
      </c>
    </row>
    <row r="123">
      <c r="A123" s="304">
        <f>'规制工具'!A76</f>
        <v/>
      </c>
      <c r="B123" s="304">
        <f>'规制工具'!D76</f>
        <v/>
      </c>
      <c r="C123" s="304">
        <f>'规制工具'!H76</f>
        <v/>
      </c>
      <c r="D123" s="304">
        <f>'规制工具'!G76</f>
        <v/>
      </c>
      <c r="E123" s="304">
        <f>'规制工具'!V76</f>
        <v/>
      </c>
      <c r="F123" s="304">
        <f>'规制工具'!R76</f>
        <v/>
      </c>
      <c r="G123" s="304">
        <f>'规制工具'!S76</f>
        <v/>
      </c>
      <c r="H123" s="304">
        <f>'规制工具'!L76</f>
        <v/>
      </c>
      <c r="I123" s="304" t="inlineStr">
        <is>
          <t>规制工具</t>
        </is>
      </c>
      <c r="J123" s="304">
        <f>'规制工具'!C76</f>
        <v/>
      </c>
      <c r="K123" s="304">
        <f>'规制工具'!E76</f>
        <v/>
      </c>
      <c r="L123" s="304">
        <f>'规制工具'!F76</f>
        <v/>
      </c>
      <c r="M123" s="304">
        <f>'规制工具'!M76</f>
        <v/>
      </c>
    </row>
    <row r="124">
      <c r="A124" s="304">
        <f>'规制工具'!A77</f>
        <v/>
      </c>
      <c r="B124" s="304">
        <f>'规制工具'!D77</f>
        <v/>
      </c>
      <c r="C124" s="304">
        <f>'规制工具'!H77</f>
        <v/>
      </c>
      <c r="D124" s="304">
        <f>'规制工具'!G77</f>
        <v/>
      </c>
      <c r="E124" s="304">
        <f>'规制工具'!V77</f>
        <v/>
      </c>
      <c r="F124" s="304">
        <f>'规制工具'!R77</f>
        <v/>
      </c>
      <c r="G124" s="304">
        <f>'规制工具'!S77</f>
        <v/>
      </c>
      <c r="H124" s="304">
        <f>'规制工具'!L77</f>
        <v/>
      </c>
      <c r="I124" s="304" t="inlineStr">
        <is>
          <t>规制工具</t>
        </is>
      </c>
      <c r="J124" s="304">
        <f>'规制工具'!C77</f>
        <v/>
      </c>
      <c r="K124" s="304">
        <f>'规制工具'!E77</f>
        <v/>
      </c>
      <c r="L124" s="304">
        <f>'规制工具'!F77</f>
        <v/>
      </c>
      <c r="M124" s="304">
        <f>'规制工具'!M77</f>
        <v/>
      </c>
    </row>
    <row r="125">
      <c r="A125" s="304">
        <f>'规制工具'!A78</f>
        <v/>
      </c>
      <c r="B125" s="304">
        <f>'规制工具'!D78</f>
        <v/>
      </c>
      <c r="C125" s="304">
        <f>'规制工具'!H78</f>
        <v/>
      </c>
      <c r="D125" s="304">
        <f>'规制工具'!G78</f>
        <v/>
      </c>
      <c r="E125" s="304">
        <f>'规制工具'!V78</f>
        <v/>
      </c>
      <c r="F125" s="304">
        <f>'规制工具'!R78</f>
        <v/>
      </c>
      <c r="G125" s="304">
        <f>'规制工具'!S78</f>
        <v/>
      </c>
      <c r="H125" s="304">
        <f>'规制工具'!L78</f>
        <v/>
      </c>
      <c r="I125" s="304" t="inlineStr">
        <is>
          <t>规制工具</t>
        </is>
      </c>
      <c r="J125" s="304">
        <f>'规制工具'!C78</f>
        <v/>
      </c>
      <c r="K125" s="304">
        <f>'规制工具'!E78</f>
        <v/>
      </c>
      <c r="L125" s="304">
        <f>'规制工具'!F78</f>
        <v/>
      </c>
      <c r="M125" s="304">
        <f>'规制工具'!M78</f>
        <v/>
      </c>
    </row>
    <row r="126">
      <c r="A126" s="304">
        <f>'规制工具'!A79</f>
        <v/>
      </c>
      <c r="B126" s="304">
        <f>'规制工具'!D79</f>
        <v/>
      </c>
      <c r="C126" s="304">
        <f>'规制工具'!H79</f>
        <v/>
      </c>
      <c r="D126" s="304">
        <f>'规制工具'!G79</f>
        <v/>
      </c>
      <c r="E126" s="304">
        <f>'规制工具'!V79</f>
        <v/>
      </c>
      <c r="F126" s="304">
        <f>'规制工具'!R79</f>
        <v/>
      </c>
      <c r="G126" s="304">
        <f>'规制工具'!S79</f>
        <v/>
      </c>
      <c r="H126" s="304">
        <f>'规制工具'!L79</f>
        <v/>
      </c>
      <c r="I126" s="304" t="inlineStr">
        <is>
          <t>规制工具</t>
        </is>
      </c>
      <c r="J126" s="304">
        <f>'规制工具'!C79</f>
        <v/>
      </c>
      <c r="K126" s="304">
        <f>'规制工具'!E79</f>
        <v/>
      </c>
      <c r="L126" s="304">
        <f>'规制工具'!F79</f>
        <v/>
      </c>
      <c r="M126" s="304">
        <f>'规制工具'!M79</f>
        <v/>
      </c>
    </row>
    <row r="127">
      <c r="A127" s="304">
        <f>'规制工具'!A80</f>
        <v/>
      </c>
      <c r="B127" s="304">
        <f>'规制工具'!D80</f>
        <v/>
      </c>
      <c r="C127" s="304">
        <f>'规制工具'!H80</f>
        <v/>
      </c>
      <c r="D127" s="304">
        <f>'规制工具'!G80</f>
        <v/>
      </c>
      <c r="E127" s="304">
        <f>'规制工具'!V80</f>
        <v/>
      </c>
      <c r="F127" s="304">
        <f>'规制工具'!R80</f>
        <v/>
      </c>
      <c r="G127" s="304">
        <f>'规制工具'!S80</f>
        <v/>
      </c>
      <c r="H127" s="304">
        <f>'规制工具'!L80</f>
        <v/>
      </c>
      <c r="I127" s="304" t="inlineStr">
        <is>
          <t>规制工具</t>
        </is>
      </c>
      <c r="J127" s="304">
        <f>'规制工具'!C80</f>
        <v/>
      </c>
      <c r="K127" s="304">
        <f>'规制工具'!E80</f>
        <v/>
      </c>
      <c r="L127" s="304">
        <f>'规制工具'!F80</f>
        <v/>
      </c>
      <c r="M127" s="304">
        <f>'规制工具'!M80</f>
        <v/>
      </c>
    </row>
    <row r="128">
      <c r="A128" s="304">
        <f>'规制工具'!A81</f>
        <v/>
      </c>
      <c r="B128" s="304">
        <f>'规制工具'!D81</f>
        <v/>
      </c>
      <c r="C128" s="304">
        <f>'规制工具'!H81</f>
        <v/>
      </c>
      <c r="D128" s="304">
        <f>'规制工具'!G81</f>
        <v/>
      </c>
      <c r="E128" s="304">
        <f>'规制工具'!V81</f>
        <v/>
      </c>
      <c r="F128" s="304">
        <f>'规制工具'!R81</f>
        <v/>
      </c>
      <c r="G128" s="304">
        <f>'规制工具'!S81</f>
        <v/>
      </c>
      <c r="H128" s="304">
        <f>'规制工具'!L81</f>
        <v/>
      </c>
      <c r="I128" s="304" t="inlineStr">
        <is>
          <t>规制工具</t>
        </is>
      </c>
      <c r="J128" s="304">
        <f>'规制工具'!C81</f>
        <v/>
      </c>
      <c r="K128" s="304">
        <f>'规制工具'!E81</f>
        <v/>
      </c>
      <c r="L128" s="304">
        <f>'规制工具'!F81</f>
        <v/>
      </c>
      <c r="M128" s="304">
        <f>'规制工具'!M81</f>
        <v/>
      </c>
    </row>
    <row r="129">
      <c r="A129" s="304">
        <f>'规制工具'!A82</f>
        <v/>
      </c>
      <c r="B129" s="304">
        <f>'规制工具'!D82</f>
        <v/>
      </c>
      <c r="C129" s="304">
        <f>'规制工具'!H82</f>
        <v/>
      </c>
      <c r="D129" s="304">
        <f>'规制工具'!G82</f>
        <v/>
      </c>
      <c r="E129" s="304">
        <f>'规制工具'!V82</f>
        <v/>
      </c>
      <c r="F129" s="304">
        <f>'规制工具'!R82</f>
        <v/>
      </c>
      <c r="G129" s="304">
        <f>'规制工具'!S82</f>
        <v/>
      </c>
      <c r="H129" s="304">
        <f>'规制工具'!L82</f>
        <v/>
      </c>
      <c r="I129" s="304" t="inlineStr">
        <is>
          <t>规制工具</t>
        </is>
      </c>
      <c r="J129" s="304">
        <f>'规制工具'!C82</f>
        <v/>
      </c>
      <c r="K129" s="304">
        <f>'规制工具'!E82</f>
        <v/>
      </c>
      <c r="L129" s="304">
        <f>'规制工具'!F82</f>
        <v/>
      </c>
      <c r="M129" s="304">
        <f>'规制工具'!M82</f>
        <v/>
      </c>
    </row>
    <row r="130">
      <c r="A130" s="304">
        <f>'规制工具'!A83</f>
        <v/>
      </c>
      <c r="B130" s="304">
        <f>'规制工具'!D83</f>
        <v/>
      </c>
      <c r="C130" s="304">
        <f>'规制工具'!H83</f>
        <v/>
      </c>
      <c r="D130" s="304">
        <f>'规制工具'!G83</f>
        <v/>
      </c>
      <c r="E130" s="304">
        <f>'规制工具'!V83</f>
        <v/>
      </c>
      <c r="F130" s="304">
        <f>'规制工具'!R83</f>
        <v/>
      </c>
      <c r="G130" s="304">
        <f>'规制工具'!S83</f>
        <v/>
      </c>
      <c r="H130" s="304">
        <f>'规制工具'!L83</f>
        <v/>
      </c>
      <c r="I130" s="304" t="inlineStr">
        <is>
          <t>规制工具</t>
        </is>
      </c>
      <c r="J130" s="304">
        <f>'规制工具'!C83</f>
        <v/>
      </c>
      <c r="K130" s="304">
        <f>'规制工具'!E83</f>
        <v/>
      </c>
      <c r="L130" s="304">
        <f>'规制工具'!F83</f>
        <v/>
      </c>
      <c r="M130" s="304">
        <f>'规制工具'!M83</f>
        <v/>
      </c>
    </row>
    <row r="131">
      <c r="A131" s="304">
        <f>'规制工具'!A84</f>
        <v/>
      </c>
      <c r="B131" s="304">
        <f>'规制工具'!D84</f>
        <v/>
      </c>
      <c r="C131" s="304">
        <f>'规制工具'!H84</f>
        <v/>
      </c>
      <c r="D131" s="304">
        <f>'规制工具'!G84</f>
        <v/>
      </c>
      <c r="E131" s="304">
        <f>'规制工具'!V84</f>
        <v/>
      </c>
      <c r="F131" s="304">
        <f>'规制工具'!R84</f>
        <v/>
      </c>
      <c r="G131" s="304">
        <f>'规制工具'!S84</f>
        <v/>
      </c>
      <c r="H131" s="304">
        <f>'规制工具'!L84</f>
        <v/>
      </c>
      <c r="I131" s="304" t="inlineStr">
        <is>
          <t>规制工具</t>
        </is>
      </c>
      <c r="J131" s="304">
        <f>'规制工具'!C84</f>
        <v/>
      </c>
      <c r="K131" s="304">
        <f>'规制工具'!E84</f>
        <v/>
      </c>
      <c r="L131" s="304">
        <f>'规制工具'!F84</f>
        <v/>
      </c>
      <c r="M131" s="304">
        <f>'规制工具'!M84</f>
        <v/>
      </c>
    </row>
    <row r="132">
      <c r="A132" s="304">
        <f>'规制工具'!A85</f>
        <v/>
      </c>
      <c r="B132" s="304">
        <f>'规制工具'!D85</f>
        <v/>
      </c>
      <c r="C132" s="304">
        <f>'规制工具'!H85</f>
        <v/>
      </c>
      <c r="D132" s="304">
        <f>'规制工具'!G85</f>
        <v/>
      </c>
      <c r="E132" s="304">
        <f>'规制工具'!V85</f>
        <v/>
      </c>
      <c r="F132" s="304">
        <f>'规制工具'!R85</f>
        <v/>
      </c>
      <c r="G132" s="304">
        <f>'规制工具'!S85</f>
        <v/>
      </c>
      <c r="H132" s="304">
        <f>'规制工具'!L85</f>
        <v/>
      </c>
      <c r="I132" s="304" t="inlineStr">
        <is>
          <t>规制工具</t>
        </is>
      </c>
      <c r="J132" s="304">
        <f>'规制工具'!C85</f>
        <v/>
      </c>
      <c r="K132" s="304">
        <f>'规制工具'!E85</f>
        <v/>
      </c>
      <c r="L132" s="304">
        <f>'规制工具'!F85</f>
        <v/>
      </c>
      <c r="M132" s="304">
        <f>'规制工具'!M85</f>
        <v/>
      </c>
    </row>
    <row r="133">
      <c r="A133" s="304">
        <f>'规制工具'!A86</f>
        <v/>
      </c>
      <c r="B133" s="304">
        <f>'规制工具'!D86</f>
        <v/>
      </c>
      <c r="C133" s="304">
        <f>'规制工具'!H86</f>
        <v/>
      </c>
      <c r="D133" s="304">
        <f>'规制工具'!G86</f>
        <v/>
      </c>
      <c r="E133" s="304">
        <f>'规制工具'!V86</f>
        <v/>
      </c>
      <c r="F133" s="304">
        <f>'规制工具'!R86</f>
        <v/>
      </c>
      <c r="G133" s="304">
        <f>'规制工具'!S86</f>
        <v/>
      </c>
      <c r="H133" s="304">
        <f>'规制工具'!L86</f>
        <v/>
      </c>
      <c r="I133" s="304" t="inlineStr">
        <is>
          <t>规制工具</t>
        </is>
      </c>
      <c r="J133" s="304">
        <f>'规制工具'!C86</f>
        <v/>
      </c>
      <c r="K133" s="304">
        <f>'规制工具'!E86</f>
        <v/>
      </c>
      <c r="L133" s="304">
        <f>'规制工具'!F86</f>
        <v/>
      </c>
      <c r="M133" s="304">
        <f>'规制工具'!M86</f>
        <v/>
      </c>
    </row>
    <row r="134">
      <c r="A134" s="304">
        <f>'规制工具'!A87</f>
        <v/>
      </c>
      <c r="B134" s="304">
        <f>'规制工具'!D87</f>
        <v/>
      </c>
      <c r="C134" s="304">
        <f>'规制工具'!H87</f>
        <v/>
      </c>
      <c r="D134" s="304">
        <f>'规制工具'!G87</f>
        <v/>
      </c>
      <c r="E134" s="304">
        <f>'规制工具'!V87</f>
        <v/>
      </c>
      <c r="F134" s="304">
        <f>'规制工具'!R87</f>
        <v/>
      </c>
      <c r="G134" s="304">
        <f>'规制工具'!S87</f>
        <v/>
      </c>
      <c r="H134" s="304">
        <f>'规制工具'!L87</f>
        <v/>
      </c>
      <c r="I134" s="304" t="inlineStr">
        <is>
          <t>规制工具</t>
        </is>
      </c>
      <c r="J134" s="304">
        <f>'规制工具'!C87</f>
        <v/>
      </c>
      <c r="K134" s="304">
        <f>'规制工具'!E87</f>
        <v/>
      </c>
      <c r="L134" s="304">
        <f>'规制工具'!F87</f>
        <v/>
      </c>
      <c r="M134" s="304">
        <f>'规制工具'!M87</f>
        <v/>
      </c>
    </row>
    <row r="135">
      <c r="A135" s="304">
        <f>'规制工具'!A88</f>
        <v/>
      </c>
      <c r="B135" s="304">
        <f>'规制工具'!D88</f>
        <v/>
      </c>
      <c r="C135" s="304">
        <f>'规制工具'!H88</f>
        <v/>
      </c>
      <c r="D135" s="304">
        <f>'规制工具'!G88</f>
        <v/>
      </c>
      <c r="E135" s="304">
        <f>'规制工具'!V88</f>
        <v/>
      </c>
      <c r="F135" s="304">
        <f>'规制工具'!R88</f>
        <v/>
      </c>
      <c r="G135" s="304">
        <f>'规制工具'!S88</f>
        <v/>
      </c>
      <c r="H135" s="304">
        <f>'规制工具'!L88</f>
        <v/>
      </c>
      <c r="I135" s="304" t="inlineStr">
        <is>
          <t>规制工具</t>
        </is>
      </c>
      <c r="J135" s="304">
        <f>'规制工具'!C88</f>
        <v/>
      </c>
      <c r="K135" s="304">
        <f>'规制工具'!E88</f>
        <v/>
      </c>
      <c r="L135" s="304">
        <f>'规制工具'!F88</f>
        <v/>
      </c>
      <c r="M135" s="304">
        <f>'规制工具'!M88</f>
        <v/>
      </c>
    </row>
    <row r="136">
      <c r="A136" s="304">
        <f>'规制工具'!A89</f>
        <v/>
      </c>
      <c r="B136" s="304">
        <f>'规制工具'!D89</f>
        <v/>
      </c>
      <c r="C136" s="304">
        <f>'规制工具'!H89</f>
        <v/>
      </c>
      <c r="D136" s="304">
        <f>'规制工具'!G89</f>
        <v/>
      </c>
      <c r="E136" s="304">
        <f>'规制工具'!V89</f>
        <v/>
      </c>
      <c r="F136" s="304">
        <f>'规制工具'!R89</f>
        <v/>
      </c>
      <c r="G136" s="304">
        <f>'规制工具'!S89</f>
        <v/>
      </c>
      <c r="H136" s="304">
        <f>'规制工具'!L89</f>
        <v/>
      </c>
      <c r="I136" s="304" t="inlineStr">
        <is>
          <t>规制工具</t>
        </is>
      </c>
      <c r="J136" s="304">
        <f>'规制工具'!C89</f>
        <v/>
      </c>
      <c r="K136" s="304">
        <f>'规制工具'!E89</f>
        <v/>
      </c>
      <c r="L136" s="304">
        <f>'规制工具'!F89</f>
        <v/>
      </c>
      <c r="M136" s="304">
        <f>'规制工具'!M89</f>
        <v/>
      </c>
    </row>
    <row r="137">
      <c r="A137" s="304">
        <f>'规制工具'!A90</f>
        <v/>
      </c>
      <c r="B137" s="304">
        <f>'规制工具'!D90</f>
        <v/>
      </c>
      <c r="C137" s="304">
        <f>'规制工具'!H90</f>
        <v/>
      </c>
      <c r="D137" s="304">
        <f>'规制工具'!G90</f>
        <v/>
      </c>
      <c r="E137" s="304">
        <f>'规制工具'!V90</f>
        <v/>
      </c>
      <c r="F137" s="304">
        <f>'规制工具'!R90</f>
        <v/>
      </c>
      <c r="G137" s="304">
        <f>'规制工具'!S90</f>
        <v/>
      </c>
      <c r="H137" s="304">
        <f>'规制工具'!L90</f>
        <v/>
      </c>
      <c r="I137" s="304" t="inlineStr">
        <is>
          <t>规制工具</t>
        </is>
      </c>
      <c r="J137" s="304">
        <f>'规制工具'!C90</f>
        <v/>
      </c>
      <c r="K137" s="304">
        <f>'规制工具'!E90</f>
        <v/>
      </c>
      <c r="L137" s="304">
        <f>'规制工具'!F90</f>
        <v/>
      </c>
      <c r="M137" s="304">
        <f>'规制工具'!M90</f>
        <v/>
      </c>
    </row>
    <row r="138">
      <c r="A138" s="304">
        <f>'规制工具'!A91</f>
        <v/>
      </c>
      <c r="B138" s="304">
        <f>'规制工具'!D91</f>
        <v/>
      </c>
      <c r="C138" s="304">
        <f>'规制工具'!H91</f>
        <v/>
      </c>
      <c r="D138" s="304">
        <f>'规制工具'!G91</f>
        <v/>
      </c>
      <c r="E138" s="304">
        <f>'规制工具'!V91</f>
        <v/>
      </c>
      <c r="F138" s="304">
        <f>'规制工具'!R91</f>
        <v/>
      </c>
      <c r="G138" s="304">
        <f>'规制工具'!S91</f>
        <v/>
      </c>
      <c r="H138" s="304">
        <f>'规制工具'!L91</f>
        <v/>
      </c>
      <c r="I138" s="304" t="inlineStr">
        <is>
          <t>规制工具</t>
        </is>
      </c>
      <c r="J138" s="304">
        <f>'规制工具'!C91</f>
        <v/>
      </c>
      <c r="K138" s="304">
        <f>'规制工具'!E91</f>
        <v/>
      </c>
      <c r="L138" s="304">
        <f>'规制工具'!F91</f>
        <v/>
      </c>
      <c r="M138" s="304">
        <f>'规制工具'!M91</f>
        <v/>
      </c>
    </row>
    <row r="139">
      <c r="A139" s="304">
        <f>'规制工具'!A92</f>
        <v/>
      </c>
      <c r="B139" s="304">
        <f>'规制工具'!D92</f>
        <v/>
      </c>
      <c r="C139" s="304">
        <f>'规制工具'!H92</f>
        <v/>
      </c>
      <c r="D139" s="304">
        <f>'规制工具'!G92</f>
        <v/>
      </c>
      <c r="E139" s="304">
        <f>'规制工具'!V92</f>
        <v/>
      </c>
      <c r="F139" s="304">
        <f>'规制工具'!R92</f>
        <v/>
      </c>
      <c r="G139" s="304">
        <f>'规制工具'!S92</f>
        <v/>
      </c>
      <c r="H139" s="304">
        <f>'规制工具'!L92</f>
        <v/>
      </c>
      <c r="I139" s="304" t="inlineStr">
        <is>
          <t>规制工具</t>
        </is>
      </c>
      <c r="J139" s="304">
        <f>'规制工具'!C92</f>
        <v/>
      </c>
      <c r="K139" s="304">
        <f>'规制工具'!E92</f>
        <v/>
      </c>
      <c r="L139" s="304">
        <f>'规制工具'!F92</f>
        <v/>
      </c>
      <c r="M139" s="304">
        <f>'规制工具'!M92</f>
        <v/>
      </c>
    </row>
    <row r="140">
      <c r="A140" s="304">
        <f>'规制工具'!A93</f>
        <v/>
      </c>
      <c r="B140" s="304">
        <f>'规制工具'!D93</f>
        <v/>
      </c>
      <c r="C140" s="304">
        <f>'规制工具'!H93</f>
        <v/>
      </c>
      <c r="D140" s="304">
        <f>'规制工具'!G93</f>
        <v/>
      </c>
      <c r="E140" s="304">
        <f>'规制工具'!V93</f>
        <v/>
      </c>
      <c r="F140" s="304">
        <f>'规制工具'!R93</f>
        <v/>
      </c>
      <c r="G140" s="304">
        <f>'规制工具'!S93</f>
        <v/>
      </c>
      <c r="H140" s="304">
        <f>'规制工具'!L93</f>
        <v/>
      </c>
      <c r="I140" s="304" t="inlineStr">
        <is>
          <t>规制工具</t>
        </is>
      </c>
      <c r="J140" s="304">
        <f>'规制工具'!C93</f>
        <v/>
      </c>
      <c r="K140" s="304">
        <f>'规制工具'!E93</f>
        <v/>
      </c>
      <c r="L140" s="304">
        <f>'规制工具'!F93</f>
        <v/>
      </c>
      <c r="M140" s="304">
        <f>'规制工具'!M93</f>
        <v/>
      </c>
    </row>
    <row r="141">
      <c r="A141" s="304">
        <f>'规制工具'!A94</f>
        <v/>
      </c>
      <c r="B141" s="304">
        <f>'规制工具'!D94</f>
        <v/>
      </c>
      <c r="C141" s="304">
        <f>'规制工具'!H94</f>
        <v/>
      </c>
      <c r="D141" s="304">
        <f>'规制工具'!G94</f>
        <v/>
      </c>
      <c r="E141" s="304">
        <f>'规制工具'!V94</f>
        <v/>
      </c>
      <c r="F141" s="304">
        <f>'规制工具'!R94</f>
        <v/>
      </c>
      <c r="G141" s="304">
        <f>'规制工具'!S94</f>
        <v/>
      </c>
      <c r="H141" s="304">
        <f>'规制工具'!L94</f>
        <v/>
      </c>
      <c r="I141" s="304" t="inlineStr">
        <is>
          <t>规制工具</t>
        </is>
      </c>
      <c r="J141" s="304">
        <f>'规制工具'!C94</f>
        <v/>
      </c>
      <c r="K141" s="304">
        <f>'规制工具'!E94</f>
        <v/>
      </c>
      <c r="L141" s="304">
        <f>'规制工具'!F94</f>
        <v/>
      </c>
      <c r="M141" s="304">
        <f>'规制工具'!M94</f>
        <v/>
      </c>
    </row>
    <row r="142">
      <c r="A142" s="304">
        <f>'规制工具'!A95</f>
        <v/>
      </c>
      <c r="B142" s="304">
        <f>'规制工具'!D95</f>
        <v/>
      </c>
      <c r="C142" s="304">
        <f>'规制工具'!H95</f>
        <v/>
      </c>
      <c r="D142" s="304">
        <f>'规制工具'!G95</f>
        <v/>
      </c>
      <c r="E142" s="304">
        <f>'规制工具'!V95</f>
        <v/>
      </c>
      <c r="F142" s="304">
        <f>'规制工具'!R95</f>
        <v/>
      </c>
      <c r="G142" s="304">
        <f>'规制工具'!S95</f>
        <v/>
      </c>
      <c r="H142" s="304">
        <f>'规制工具'!L95</f>
        <v/>
      </c>
      <c r="I142" s="304" t="inlineStr">
        <is>
          <t>规制工具</t>
        </is>
      </c>
      <c r="J142" s="304">
        <f>'规制工具'!C95</f>
        <v/>
      </c>
      <c r="K142" s="304">
        <f>'规制工具'!E95</f>
        <v/>
      </c>
      <c r="L142" s="304">
        <f>'规制工具'!F95</f>
        <v/>
      </c>
      <c r="M142" s="304">
        <f>'规制工具'!M95</f>
        <v/>
      </c>
    </row>
    <row r="143">
      <c r="A143" s="304">
        <f>'规制工具'!A96</f>
        <v/>
      </c>
      <c r="B143" s="304">
        <f>'规制工具'!D96</f>
        <v/>
      </c>
      <c r="C143" s="304">
        <f>'规制工具'!H96</f>
        <v/>
      </c>
      <c r="D143" s="304">
        <f>'规制工具'!G96</f>
        <v/>
      </c>
      <c r="E143" s="304">
        <f>'规制工具'!V96</f>
        <v/>
      </c>
      <c r="F143" s="304">
        <f>'规制工具'!R96</f>
        <v/>
      </c>
      <c r="G143" s="304">
        <f>'规制工具'!S96</f>
        <v/>
      </c>
      <c r="H143" s="304">
        <f>'规制工具'!L96</f>
        <v/>
      </c>
      <c r="I143" s="304" t="inlineStr">
        <is>
          <t>规制工具</t>
        </is>
      </c>
      <c r="J143" s="304">
        <f>'规制工具'!C96</f>
        <v/>
      </c>
      <c r="K143" s="304">
        <f>'规制工具'!E96</f>
        <v/>
      </c>
      <c r="L143" s="304">
        <f>'规制工具'!F96</f>
        <v/>
      </c>
      <c r="M143" s="304">
        <f>'规制工具'!M96</f>
        <v/>
      </c>
    </row>
    <row r="144">
      <c r="A144" s="304">
        <f>'规制工具'!A97</f>
        <v/>
      </c>
      <c r="B144" s="304">
        <f>'规制工具'!D97</f>
        <v/>
      </c>
      <c r="C144" s="304">
        <f>'规制工具'!H97</f>
        <v/>
      </c>
      <c r="D144" s="304">
        <f>'规制工具'!G97</f>
        <v/>
      </c>
      <c r="E144" s="304">
        <f>'规制工具'!V97</f>
        <v/>
      </c>
      <c r="F144" s="304">
        <f>'规制工具'!R97</f>
        <v/>
      </c>
      <c r="G144" s="304">
        <f>'规制工具'!S97</f>
        <v/>
      </c>
      <c r="H144" s="304">
        <f>'规制工具'!L97</f>
        <v/>
      </c>
      <c r="I144" s="304" t="inlineStr">
        <is>
          <t>规制工具</t>
        </is>
      </c>
      <c r="J144" s="304">
        <f>'规制工具'!C97</f>
        <v/>
      </c>
      <c r="K144" s="304">
        <f>'规制工具'!E97</f>
        <v/>
      </c>
      <c r="L144" s="304">
        <f>'规制工具'!F97</f>
        <v/>
      </c>
      <c r="M144" s="304">
        <f>'规制工具'!M97</f>
        <v/>
      </c>
    </row>
    <row r="145">
      <c r="A145" s="304">
        <f>'规制工具'!A98</f>
        <v/>
      </c>
      <c r="B145" s="304">
        <f>'规制工具'!D98</f>
        <v/>
      </c>
      <c r="C145" s="304">
        <f>'规制工具'!H98</f>
        <v/>
      </c>
      <c r="D145" s="304">
        <f>'规制工具'!G98</f>
        <v/>
      </c>
      <c r="E145" s="304">
        <f>'规制工具'!V98</f>
        <v/>
      </c>
      <c r="F145" s="304">
        <f>'规制工具'!R98</f>
        <v/>
      </c>
      <c r="G145" s="304">
        <f>'规制工具'!S98</f>
        <v/>
      </c>
      <c r="H145" s="304">
        <f>'规制工具'!L98</f>
        <v/>
      </c>
      <c r="I145" s="304" t="inlineStr">
        <is>
          <t>规制工具</t>
        </is>
      </c>
      <c r="J145" s="304">
        <f>'规制工具'!C98</f>
        <v/>
      </c>
      <c r="K145" s="304">
        <f>'规制工具'!E98</f>
        <v/>
      </c>
      <c r="L145" s="304">
        <f>'规制工具'!F98</f>
        <v/>
      </c>
      <c r="M145" s="304">
        <f>'规制工具'!M98</f>
        <v/>
      </c>
    </row>
    <row r="146">
      <c r="A146" s="304">
        <f>'规制工具'!A99</f>
        <v/>
      </c>
      <c r="B146" s="304">
        <f>'规制工具'!D99</f>
        <v/>
      </c>
      <c r="C146" s="304">
        <f>'规制工具'!H99</f>
        <v/>
      </c>
      <c r="D146" s="304">
        <f>'规制工具'!G99</f>
        <v/>
      </c>
      <c r="E146" s="304">
        <f>'规制工具'!V99</f>
        <v/>
      </c>
      <c r="F146" s="304">
        <f>'规制工具'!R99</f>
        <v/>
      </c>
      <c r="G146" s="304">
        <f>'规制工具'!S99</f>
        <v/>
      </c>
      <c r="H146" s="304">
        <f>'规制工具'!L99</f>
        <v/>
      </c>
      <c r="I146" s="304" t="inlineStr">
        <is>
          <t>规制工具</t>
        </is>
      </c>
      <c r="J146" s="304">
        <f>'规制工具'!C99</f>
        <v/>
      </c>
      <c r="K146" s="304">
        <f>'规制工具'!E99</f>
        <v/>
      </c>
      <c r="L146" s="304">
        <f>'规制工具'!F99</f>
        <v/>
      </c>
      <c r="M146" s="304">
        <f>'规制工具'!M99</f>
        <v/>
      </c>
    </row>
    <row r="147">
      <c r="A147" s="304">
        <f>'规制工具'!A100</f>
        <v/>
      </c>
      <c r="B147" s="304">
        <f>'规制工具'!D100</f>
        <v/>
      </c>
      <c r="C147" s="304">
        <f>'规制工具'!H100</f>
        <v/>
      </c>
      <c r="D147" s="304">
        <f>'规制工具'!G100</f>
        <v/>
      </c>
      <c r="E147" s="304">
        <f>'规制工具'!V100</f>
        <v/>
      </c>
      <c r="F147" s="304">
        <f>'规制工具'!R100</f>
        <v/>
      </c>
      <c r="G147" s="304">
        <f>'规制工具'!S100</f>
        <v/>
      </c>
      <c r="H147" s="304">
        <f>'规制工具'!L100</f>
        <v/>
      </c>
      <c r="I147" s="304" t="inlineStr">
        <is>
          <t>规制工具</t>
        </is>
      </c>
      <c r="J147" s="304">
        <f>'规制工具'!C100</f>
        <v/>
      </c>
      <c r="K147" s="304">
        <f>'规制工具'!E100</f>
        <v/>
      </c>
      <c r="L147" s="304">
        <f>'规制工具'!F100</f>
        <v/>
      </c>
      <c r="M147" s="304">
        <f>'规制工具'!M100</f>
        <v/>
      </c>
    </row>
    <row r="148">
      <c r="A148" s="304">
        <f>'规制工具'!A101</f>
        <v/>
      </c>
      <c r="B148" s="304">
        <f>'规制工具'!D101</f>
        <v/>
      </c>
      <c r="C148" s="304">
        <f>'规制工具'!H101</f>
        <v/>
      </c>
      <c r="D148" s="304">
        <f>'规制工具'!G101</f>
        <v/>
      </c>
      <c r="E148" s="304">
        <f>'规制工具'!V101</f>
        <v/>
      </c>
      <c r="F148" s="304">
        <f>'规制工具'!R101</f>
        <v/>
      </c>
      <c r="G148" s="304">
        <f>'规制工具'!S101</f>
        <v/>
      </c>
      <c r="H148" s="304">
        <f>'规制工具'!L101</f>
        <v/>
      </c>
      <c r="I148" s="304" t="inlineStr">
        <is>
          <t>规制工具</t>
        </is>
      </c>
      <c r="J148" s="304">
        <f>'规制工具'!C101</f>
        <v/>
      </c>
      <c r="K148" s="304">
        <f>'规制工具'!E101</f>
        <v/>
      </c>
      <c r="L148" s="304">
        <f>'规制工具'!F101</f>
        <v/>
      </c>
      <c r="M148" s="304">
        <f>'规制工具'!M101</f>
        <v/>
      </c>
    </row>
    <row r="149">
      <c r="A149" s="304">
        <f>'规制工具'!A102</f>
        <v/>
      </c>
      <c r="B149" s="304">
        <f>'规制工具'!D102</f>
        <v/>
      </c>
      <c r="C149" s="304">
        <f>'规制工具'!H102</f>
        <v/>
      </c>
      <c r="D149" s="304">
        <f>'规制工具'!G102</f>
        <v/>
      </c>
      <c r="E149" s="304">
        <f>'规制工具'!V102</f>
        <v/>
      </c>
      <c r="F149" s="304">
        <f>'规制工具'!R102</f>
        <v/>
      </c>
      <c r="G149" s="304">
        <f>'规制工具'!S102</f>
        <v/>
      </c>
      <c r="H149" s="304">
        <f>'规制工具'!L102</f>
        <v/>
      </c>
      <c r="I149" s="304" t="inlineStr">
        <is>
          <t>规制工具</t>
        </is>
      </c>
      <c r="J149" s="304">
        <f>'规制工具'!C102</f>
        <v/>
      </c>
      <c r="K149" s="304">
        <f>'规制工具'!E102</f>
        <v/>
      </c>
      <c r="L149" s="304">
        <f>'规制工具'!F102</f>
        <v/>
      </c>
      <c r="M149" s="304">
        <f>'规制工具'!M102</f>
        <v/>
      </c>
    </row>
    <row r="150">
      <c r="A150" s="304">
        <f>'规制工具'!A103</f>
        <v/>
      </c>
      <c r="B150" s="304">
        <f>'规制工具'!D103</f>
        <v/>
      </c>
      <c r="C150" s="304">
        <f>'规制工具'!H103</f>
        <v/>
      </c>
      <c r="D150" s="304">
        <f>'规制工具'!G103</f>
        <v/>
      </c>
      <c r="E150" s="304">
        <f>'规制工具'!V103</f>
        <v/>
      </c>
      <c r="F150" s="304">
        <f>'规制工具'!R103</f>
        <v/>
      </c>
      <c r="G150" s="304">
        <f>'规制工具'!S103</f>
        <v/>
      </c>
      <c r="H150" s="304">
        <f>'规制工具'!L103</f>
        <v/>
      </c>
      <c r="I150" s="304" t="inlineStr">
        <is>
          <t>规制工具</t>
        </is>
      </c>
      <c r="J150" s="304">
        <f>'规制工具'!C103</f>
        <v/>
      </c>
      <c r="K150" s="304">
        <f>'规制工具'!E103</f>
        <v/>
      </c>
      <c r="L150" s="304">
        <f>'规制工具'!F103</f>
        <v/>
      </c>
      <c r="M150" s="304">
        <f>'规制工具'!M103</f>
        <v/>
      </c>
    </row>
    <row r="151">
      <c r="A151" s="304">
        <f>'规制工具'!A104</f>
        <v/>
      </c>
      <c r="B151" s="304">
        <f>'规制工具'!D104</f>
        <v/>
      </c>
      <c r="C151" s="304">
        <f>'规制工具'!H104</f>
        <v/>
      </c>
      <c r="D151" s="304">
        <f>'规制工具'!G104</f>
        <v/>
      </c>
      <c r="E151" s="304">
        <f>'规制工具'!V104</f>
        <v/>
      </c>
      <c r="F151" s="304">
        <f>'规制工具'!R104</f>
        <v/>
      </c>
      <c r="G151" s="304">
        <f>'规制工具'!S104</f>
        <v/>
      </c>
      <c r="H151" s="304">
        <f>'规制工具'!L104</f>
        <v/>
      </c>
      <c r="I151" s="304" t="inlineStr">
        <is>
          <t>规制工具</t>
        </is>
      </c>
      <c r="J151" s="304">
        <f>'规制工具'!C104</f>
        <v/>
      </c>
      <c r="K151" s="304">
        <f>'规制工具'!E104</f>
        <v/>
      </c>
      <c r="L151" s="304">
        <f>'规制工具'!F104</f>
        <v/>
      </c>
      <c r="M151" s="304">
        <f>'规制工具'!M104</f>
        <v/>
      </c>
    </row>
    <row r="152">
      <c r="A152" s="304">
        <f>'规制工具'!A105</f>
        <v/>
      </c>
      <c r="B152" s="304">
        <f>'规制工具'!D105</f>
        <v/>
      </c>
      <c r="C152" s="304">
        <f>'规制工具'!H105</f>
        <v/>
      </c>
      <c r="D152" s="304">
        <f>'规制工具'!G105</f>
        <v/>
      </c>
      <c r="E152" s="304">
        <f>'规制工具'!V105</f>
        <v/>
      </c>
      <c r="F152" s="304">
        <f>'规制工具'!R105</f>
        <v/>
      </c>
      <c r="G152" s="304">
        <f>'规制工具'!S105</f>
        <v/>
      </c>
      <c r="H152" s="304">
        <f>'规制工具'!L105</f>
        <v/>
      </c>
      <c r="I152" s="304" t="inlineStr">
        <is>
          <t>规制工具</t>
        </is>
      </c>
      <c r="J152" s="304">
        <f>'规制工具'!C105</f>
        <v/>
      </c>
      <c r="K152" s="304">
        <f>'规制工具'!E105</f>
        <v/>
      </c>
      <c r="L152" s="304">
        <f>'规制工具'!F105</f>
        <v/>
      </c>
      <c r="M152" s="304">
        <f>'规制工具'!M105</f>
        <v/>
      </c>
    </row>
    <row r="153">
      <c r="A153" s="304">
        <f>'规制工具'!A106</f>
        <v/>
      </c>
      <c r="B153" s="304">
        <f>'规制工具'!D106</f>
        <v/>
      </c>
      <c r="C153" s="304">
        <f>'规制工具'!H106</f>
        <v/>
      </c>
      <c r="D153" s="304">
        <f>'规制工具'!G106</f>
        <v/>
      </c>
      <c r="E153" s="304">
        <f>'规制工具'!V106</f>
        <v/>
      </c>
      <c r="F153" s="304">
        <f>'规制工具'!R106</f>
        <v/>
      </c>
      <c r="G153" s="304">
        <f>'规制工具'!S106</f>
        <v/>
      </c>
      <c r="H153" s="304">
        <f>'规制工具'!L106</f>
        <v/>
      </c>
      <c r="I153" s="304" t="inlineStr">
        <is>
          <t>规制工具</t>
        </is>
      </c>
      <c r="J153" s="304">
        <f>'规制工具'!C106</f>
        <v/>
      </c>
      <c r="K153" s="304">
        <f>'规制工具'!E106</f>
        <v/>
      </c>
      <c r="L153" s="304">
        <f>'规制工具'!F106</f>
        <v/>
      </c>
      <c r="M153" s="304">
        <f>'规制工具'!M106</f>
        <v/>
      </c>
    </row>
    <row r="154">
      <c r="A154" s="304">
        <f>'规制工具'!A107</f>
        <v/>
      </c>
      <c r="B154" s="304">
        <f>'规制工具'!D107</f>
        <v/>
      </c>
      <c r="C154" s="304">
        <f>'规制工具'!H107</f>
        <v/>
      </c>
      <c r="D154" s="304">
        <f>'规制工具'!G107</f>
        <v/>
      </c>
      <c r="E154" s="304">
        <f>'规制工具'!V107</f>
        <v/>
      </c>
      <c r="F154" s="304">
        <f>'规制工具'!R107</f>
        <v/>
      </c>
      <c r="G154" s="304">
        <f>'规制工具'!S107</f>
        <v/>
      </c>
      <c r="H154" s="304">
        <f>'规制工具'!L107</f>
        <v/>
      </c>
      <c r="I154" s="304" t="inlineStr">
        <is>
          <t>规制工具</t>
        </is>
      </c>
      <c r="J154" s="304">
        <f>'规制工具'!C107</f>
        <v/>
      </c>
      <c r="K154" s="304">
        <f>'规制工具'!E107</f>
        <v/>
      </c>
      <c r="L154" s="304">
        <f>'规制工具'!F107</f>
        <v/>
      </c>
      <c r="M154" s="304">
        <f>'规制工具'!M107</f>
        <v/>
      </c>
    </row>
    <row r="155">
      <c r="A155" s="304">
        <f>'规制工具'!A108</f>
        <v/>
      </c>
      <c r="B155" s="304">
        <f>'规制工具'!D108</f>
        <v/>
      </c>
      <c r="C155" s="304">
        <f>'规制工具'!H108</f>
        <v/>
      </c>
      <c r="D155" s="304">
        <f>'规制工具'!G108</f>
        <v/>
      </c>
      <c r="E155" s="304">
        <f>'规制工具'!V108</f>
        <v/>
      </c>
      <c r="F155" s="304">
        <f>'规制工具'!R108</f>
        <v/>
      </c>
      <c r="G155" s="304">
        <f>'规制工具'!S108</f>
        <v/>
      </c>
      <c r="H155" s="304">
        <f>'规制工具'!L108</f>
        <v/>
      </c>
      <c r="I155" s="304" t="inlineStr">
        <is>
          <t>规制工具</t>
        </is>
      </c>
      <c r="J155" s="304">
        <f>'规制工具'!C108</f>
        <v/>
      </c>
      <c r="K155" s="304">
        <f>'规制工具'!E108</f>
        <v/>
      </c>
      <c r="L155" s="304">
        <f>'规制工具'!F108</f>
        <v/>
      </c>
      <c r="M155" s="304">
        <f>'规制工具'!M108</f>
        <v/>
      </c>
    </row>
    <row r="156">
      <c r="A156" s="304">
        <f>'规制工具'!A109</f>
        <v/>
      </c>
      <c r="B156" s="304">
        <f>'规制工具'!D109</f>
        <v/>
      </c>
      <c r="C156" s="304">
        <f>'规制工具'!H109</f>
        <v/>
      </c>
      <c r="D156" s="304">
        <f>'规制工具'!G109</f>
        <v/>
      </c>
      <c r="E156" s="304">
        <f>'规制工具'!V109</f>
        <v/>
      </c>
      <c r="F156" s="304">
        <f>'规制工具'!R109</f>
        <v/>
      </c>
      <c r="G156" s="304">
        <f>'规制工具'!S109</f>
        <v/>
      </c>
      <c r="H156" s="304">
        <f>'规制工具'!L109</f>
        <v/>
      </c>
      <c r="I156" s="304" t="inlineStr">
        <is>
          <t>规制工具</t>
        </is>
      </c>
      <c r="J156" s="304">
        <f>'规制工具'!C109</f>
        <v/>
      </c>
      <c r="K156" s="304">
        <f>'规制工具'!E109</f>
        <v/>
      </c>
      <c r="L156" s="304">
        <f>'规制工具'!F109</f>
        <v/>
      </c>
      <c r="M156" s="304">
        <f>'规制工具'!M109</f>
        <v/>
      </c>
    </row>
    <row r="157">
      <c r="A157" s="304">
        <f>'规制工具'!A110</f>
        <v/>
      </c>
      <c r="B157" s="304">
        <f>'规制工具'!D110</f>
        <v/>
      </c>
      <c r="C157" s="304">
        <f>'规制工具'!H110</f>
        <v/>
      </c>
      <c r="D157" s="304">
        <f>'规制工具'!G110</f>
        <v/>
      </c>
      <c r="E157" s="304">
        <f>'规制工具'!V110</f>
        <v/>
      </c>
      <c r="F157" s="304">
        <f>'规制工具'!R110</f>
        <v/>
      </c>
      <c r="G157" s="304">
        <f>'规制工具'!S110</f>
        <v/>
      </c>
      <c r="H157" s="304">
        <f>'规制工具'!L110</f>
        <v/>
      </c>
      <c r="I157" s="304" t="inlineStr">
        <is>
          <t>规制工具</t>
        </is>
      </c>
      <c r="J157" s="304">
        <f>'规制工具'!C110</f>
        <v/>
      </c>
      <c r="K157" s="304">
        <f>'规制工具'!E110</f>
        <v/>
      </c>
      <c r="L157" s="304">
        <f>'规制工具'!F110</f>
        <v/>
      </c>
      <c r="M157" s="304">
        <f>'规制工具'!M110</f>
        <v/>
      </c>
    </row>
    <row r="158">
      <c r="A158" s="304">
        <f>'规制工具'!A111</f>
        <v/>
      </c>
      <c r="B158" s="304">
        <f>'规制工具'!D111</f>
        <v/>
      </c>
      <c r="C158" s="304">
        <f>'规制工具'!H111</f>
        <v/>
      </c>
      <c r="D158" s="304">
        <f>'规制工具'!G111</f>
        <v/>
      </c>
      <c r="E158" s="304">
        <f>'规制工具'!V111</f>
        <v/>
      </c>
      <c r="F158" s="304">
        <f>'规制工具'!R111</f>
        <v/>
      </c>
      <c r="G158" s="304">
        <f>'规制工具'!S111</f>
        <v/>
      </c>
      <c r="H158" s="304">
        <f>'规制工具'!L111</f>
        <v/>
      </c>
      <c r="I158" s="304" t="inlineStr">
        <is>
          <t>规制工具</t>
        </is>
      </c>
      <c r="J158" s="304">
        <f>'规制工具'!C111</f>
        <v/>
      </c>
      <c r="K158" s="304">
        <f>'规制工具'!E111</f>
        <v/>
      </c>
      <c r="L158" s="304">
        <f>'规制工具'!F111</f>
        <v/>
      </c>
      <c r="M158" s="304">
        <f>'规制工具'!M111</f>
        <v/>
      </c>
    </row>
    <row r="159">
      <c r="A159" s="304">
        <f>'规制工具'!A112</f>
        <v/>
      </c>
      <c r="B159" s="304">
        <f>'规制工具'!D112</f>
        <v/>
      </c>
      <c r="C159" s="304">
        <f>'规制工具'!H112</f>
        <v/>
      </c>
      <c r="D159" s="304">
        <f>'规制工具'!G112</f>
        <v/>
      </c>
      <c r="E159" s="304">
        <f>'规制工具'!V112</f>
        <v/>
      </c>
      <c r="F159" s="304">
        <f>'规制工具'!R112</f>
        <v/>
      </c>
      <c r="G159" s="304">
        <f>'规制工具'!S112</f>
        <v/>
      </c>
      <c r="H159" s="304">
        <f>'规制工具'!L112</f>
        <v/>
      </c>
      <c r="I159" s="304" t="inlineStr">
        <is>
          <t>规制工具</t>
        </is>
      </c>
      <c r="J159" s="304">
        <f>'规制工具'!C112</f>
        <v/>
      </c>
      <c r="K159" s="304">
        <f>'规制工具'!E112</f>
        <v/>
      </c>
      <c r="L159" s="304">
        <f>'规制工具'!F112</f>
        <v/>
      </c>
      <c r="M159" s="304">
        <f>'规制工具'!M112</f>
        <v/>
      </c>
    </row>
    <row r="160">
      <c r="A160" s="304">
        <f>'规制工具'!A113</f>
        <v/>
      </c>
      <c r="B160" s="304">
        <f>'规制工具'!D113</f>
        <v/>
      </c>
      <c r="C160" s="304">
        <f>'规制工具'!H113</f>
        <v/>
      </c>
      <c r="D160" s="304">
        <f>'规制工具'!G113</f>
        <v/>
      </c>
      <c r="E160" s="304">
        <f>'规制工具'!V113</f>
        <v/>
      </c>
      <c r="F160" s="304">
        <f>'规制工具'!R113</f>
        <v/>
      </c>
      <c r="G160" s="304">
        <f>'规制工具'!S113</f>
        <v/>
      </c>
      <c r="H160" s="304">
        <f>'规制工具'!L113</f>
        <v/>
      </c>
      <c r="I160" s="304" t="inlineStr">
        <is>
          <t>规制工具</t>
        </is>
      </c>
      <c r="J160" s="304">
        <f>'规制工具'!C113</f>
        <v/>
      </c>
      <c r="K160" s="304">
        <f>'规制工具'!E113</f>
        <v/>
      </c>
      <c r="L160" s="304">
        <f>'规制工具'!F113</f>
        <v/>
      </c>
      <c r="M160" s="304">
        <f>'规制工具'!M113</f>
        <v/>
      </c>
    </row>
    <row r="161">
      <c r="A161" s="304">
        <f>'规制工具'!A114</f>
        <v/>
      </c>
      <c r="B161" s="304">
        <f>'规制工具'!D114</f>
        <v/>
      </c>
      <c r="C161" s="304">
        <f>'规制工具'!H114</f>
        <v/>
      </c>
      <c r="D161" s="304">
        <f>'规制工具'!G114</f>
        <v/>
      </c>
      <c r="E161" s="304">
        <f>'规制工具'!V114</f>
        <v/>
      </c>
      <c r="F161" s="304">
        <f>'规制工具'!R114</f>
        <v/>
      </c>
      <c r="G161" s="304">
        <f>'规制工具'!S114</f>
        <v/>
      </c>
      <c r="H161" s="304">
        <f>'规制工具'!L114</f>
        <v/>
      </c>
      <c r="I161" s="304" t="inlineStr">
        <is>
          <t>规制工具</t>
        </is>
      </c>
      <c r="J161" s="304">
        <f>'规制工具'!C114</f>
        <v/>
      </c>
      <c r="K161" s="304">
        <f>'规制工具'!E114</f>
        <v/>
      </c>
      <c r="L161" s="304">
        <f>'规制工具'!F114</f>
        <v/>
      </c>
      <c r="M161" s="304">
        <f>'规制工具'!M114</f>
        <v/>
      </c>
    </row>
    <row r="162">
      <c r="A162" s="304">
        <f>'规制工具'!A115</f>
        <v/>
      </c>
      <c r="B162" s="304">
        <f>'规制工具'!D115</f>
        <v/>
      </c>
      <c r="C162" s="304">
        <f>'规制工具'!H115</f>
        <v/>
      </c>
      <c r="D162" s="304">
        <f>'规制工具'!G115</f>
        <v/>
      </c>
      <c r="E162" s="304">
        <f>'规制工具'!V115</f>
        <v/>
      </c>
      <c r="F162" s="304">
        <f>'规制工具'!R115</f>
        <v/>
      </c>
      <c r="G162" s="304">
        <f>'规制工具'!S115</f>
        <v/>
      </c>
      <c r="H162" s="304">
        <f>'规制工具'!L115</f>
        <v/>
      </c>
      <c r="I162" s="304" t="inlineStr">
        <is>
          <t>规制工具</t>
        </is>
      </c>
      <c r="J162" s="304">
        <f>'规制工具'!C115</f>
        <v/>
      </c>
      <c r="K162" s="304">
        <f>'规制工具'!E115</f>
        <v/>
      </c>
      <c r="L162" s="304">
        <f>'规制工具'!F115</f>
        <v/>
      </c>
      <c r="M162" s="304">
        <f>'规制工具'!M115</f>
        <v/>
      </c>
    </row>
    <row r="163">
      <c r="A163" s="304">
        <f>'规制工具'!A116</f>
        <v/>
      </c>
      <c r="B163" s="304">
        <f>'规制工具'!D116</f>
        <v/>
      </c>
      <c r="C163" s="304">
        <f>'规制工具'!H116</f>
        <v/>
      </c>
      <c r="D163" s="304">
        <f>'规制工具'!G116</f>
        <v/>
      </c>
      <c r="E163" s="304">
        <f>'规制工具'!V116</f>
        <v/>
      </c>
      <c r="F163" s="304">
        <f>'规制工具'!R116</f>
        <v/>
      </c>
      <c r="G163" s="304">
        <f>'规制工具'!S116</f>
        <v/>
      </c>
      <c r="H163" s="304">
        <f>'规制工具'!L116</f>
        <v/>
      </c>
      <c r="I163" s="304" t="inlineStr">
        <is>
          <t>规制工具</t>
        </is>
      </c>
      <c r="J163" s="304">
        <f>'规制工具'!C116</f>
        <v/>
      </c>
      <c r="K163" s="304">
        <f>'规制工具'!E116</f>
        <v/>
      </c>
      <c r="L163" s="304">
        <f>'规制工具'!F116</f>
        <v/>
      </c>
      <c r="M163" s="304">
        <f>'规制工具'!M116</f>
        <v/>
      </c>
    </row>
    <row r="164">
      <c r="A164" s="304">
        <f>'规制工具'!A117</f>
        <v/>
      </c>
      <c r="B164" s="304">
        <f>'规制工具'!D117</f>
        <v/>
      </c>
      <c r="C164" s="304">
        <f>'规制工具'!H117</f>
        <v/>
      </c>
      <c r="D164" s="304">
        <f>'规制工具'!G117</f>
        <v/>
      </c>
      <c r="E164" s="304">
        <f>'规制工具'!V117</f>
        <v/>
      </c>
      <c r="F164" s="304">
        <f>'规制工具'!R117</f>
        <v/>
      </c>
      <c r="G164" s="304">
        <f>'规制工具'!S117</f>
        <v/>
      </c>
      <c r="H164" s="304">
        <f>'规制工具'!L117</f>
        <v/>
      </c>
      <c r="I164" s="304" t="inlineStr">
        <is>
          <t>规制工具</t>
        </is>
      </c>
      <c r="J164" s="304">
        <f>'规制工具'!C117</f>
        <v/>
      </c>
      <c r="K164" s="304">
        <f>'规制工具'!E117</f>
        <v/>
      </c>
      <c r="L164" s="304">
        <f>'规制工具'!F117</f>
        <v/>
      </c>
      <c r="M164" s="304">
        <f>'规制工具'!M117</f>
        <v/>
      </c>
    </row>
    <row r="165">
      <c r="A165" s="304">
        <f>'规制工具'!A118</f>
        <v/>
      </c>
      <c r="B165" s="304">
        <f>'规制工具'!D118</f>
        <v/>
      </c>
      <c r="C165" s="304">
        <f>'规制工具'!H118</f>
        <v/>
      </c>
      <c r="D165" s="304">
        <f>'规制工具'!G118</f>
        <v/>
      </c>
      <c r="E165" s="304">
        <f>'规制工具'!V118</f>
        <v/>
      </c>
      <c r="F165" s="304">
        <f>'规制工具'!R118</f>
        <v/>
      </c>
      <c r="G165" s="304">
        <f>'规制工具'!S118</f>
        <v/>
      </c>
      <c r="H165" s="304">
        <f>'规制工具'!L118</f>
        <v/>
      </c>
      <c r="I165" s="304" t="inlineStr">
        <is>
          <t>规制工具</t>
        </is>
      </c>
      <c r="J165" s="304">
        <f>'规制工具'!C118</f>
        <v/>
      </c>
      <c r="K165" s="304">
        <f>'规制工具'!E118</f>
        <v/>
      </c>
      <c r="L165" s="304">
        <f>'规制工具'!F118</f>
        <v/>
      </c>
      <c r="M165" s="304">
        <f>'规制工具'!M118</f>
        <v/>
      </c>
    </row>
    <row r="166">
      <c r="A166" s="304">
        <f>'规制工具'!A119</f>
        <v/>
      </c>
      <c r="B166" s="304">
        <f>'规制工具'!D119</f>
        <v/>
      </c>
      <c r="C166" s="304">
        <f>'规制工具'!H119</f>
        <v/>
      </c>
      <c r="D166" s="304">
        <f>'规制工具'!G119</f>
        <v/>
      </c>
      <c r="E166" s="304">
        <f>'规制工具'!V119</f>
        <v/>
      </c>
      <c r="F166" s="304">
        <f>'规制工具'!R119</f>
        <v/>
      </c>
      <c r="G166" s="304">
        <f>'规制工具'!S119</f>
        <v/>
      </c>
      <c r="H166" s="304">
        <f>'规制工具'!L119</f>
        <v/>
      </c>
      <c r="I166" s="304" t="inlineStr">
        <is>
          <t>规制工具</t>
        </is>
      </c>
      <c r="J166" s="304">
        <f>'规制工具'!C119</f>
        <v/>
      </c>
      <c r="K166" s="304">
        <f>'规制工具'!E119</f>
        <v/>
      </c>
      <c r="L166" s="304">
        <f>'规制工具'!F119</f>
        <v/>
      </c>
      <c r="M166" s="304">
        <f>'规制工具'!M119</f>
        <v/>
      </c>
    </row>
    <row r="167">
      <c r="A167" s="304">
        <f>'规制工具'!A120</f>
        <v/>
      </c>
      <c r="B167" s="304">
        <f>'规制工具'!D120</f>
        <v/>
      </c>
      <c r="C167" s="304">
        <f>'规制工具'!H120</f>
        <v/>
      </c>
      <c r="D167" s="304">
        <f>'规制工具'!G120</f>
        <v/>
      </c>
      <c r="E167" s="304">
        <f>'规制工具'!V120</f>
        <v/>
      </c>
      <c r="F167" s="304">
        <f>'规制工具'!R120</f>
        <v/>
      </c>
      <c r="G167" s="304">
        <f>'规制工具'!S120</f>
        <v/>
      </c>
      <c r="H167" s="304">
        <f>'规制工具'!L120</f>
        <v/>
      </c>
      <c r="I167" s="304" t="inlineStr">
        <is>
          <t>规制工具</t>
        </is>
      </c>
      <c r="J167" s="304">
        <f>'规制工具'!C120</f>
        <v/>
      </c>
      <c r="K167" s="304">
        <f>'规制工具'!E120</f>
        <v/>
      </c>
      <c r="L167" s="304">
        <f>'规制工具'!F120</f>
        <v/>
      </c>
      <c r="M167" s="304">
        <f>'规制工具'!M120</f>
        <v/>
      </c>
    </row>
    <row r="168">
      <c r="A168" s="304">
        <f>'规制工具'!A121</f>
        <v/>
      </c>
      <c r="B168" s="304">
        <f>'规制工具'!D121</f>
        <v/>
      </c>
      <c r="C168" s="304">
        <f>'规制工具'!H121</f>
        <v/>
      </c>
      <c r="D168" s="304">
        <f>'规制工具'!G121</f>
        <v/>
      </c>
      <c r="E168" s="304">
        <f>'规制工具'!V121</f>
        <v/>
      </c>
      <c r="F168" s="304">
        <f>'规制工具'!R121</f>
        <v/>
      </c>
      <c r="G168" s="304">
        <f>'规制工具'!S121</f>
        <v/>
      </c>
      <c r="H168" s="304">
        <f>'规制工具'!L121</f>
        <v/>
      </c>
      <c r="I168" s="304" t="inlineStr">
        <is>
          <t>规制工具</t>
        </is>
      </c>
      <c r="J168" s="304">
        <f>'规制工具'!C121</f>
        <v/>
      </c>
      <c r="K168" s="304">
        <f>'规制工具'!E121</f>
        <v/>
      </c>
      <c r="L168" s="304">
        <f>'规制工具'!F121</f>
        <v/>
      </c>
      <c r="M168" s="304">
        <f>'规制工具'!M121</f>
        <v/>
      </c>
    </row>
    <row r="169">
      <c r="A169" s="304">
        <f>'规制工具'!A122</f>
        <v/>
      </c>
      <c r="B169" s="304">
        <f>'规制工具'!D122</f>
        <v/>
      </c>
      <c r="C169" s="304">
        <f>'规制工具'!H122</f>
        <v/>
      </c>
      <c r="D169" s="304">
        <f>'规制工具'!G122</f>
        <v/>
      </c>
      <c r="E169" s="304">
        <f>'规制工具'!V122</f>
        <v/>
      </c>
      <c r="F169" s="304">
        <f>'规制工具'!R122</f>
        <v/>
      </c>
      <c r="G169" s="304">
        <f>'规制工具'!S122</f>
        <v/>
      </c>
      <c r="H169" s="304">
        <f>'规制工具'!L122</f>
        <v/>
      </c>
      <c r="I169" s="304" t="inlineStr">
        <is>
          <t>规制工具</t>
        </is>
      </c>
      <c r="J169" s="304">
        <f>'规制工具'!C122</f>
        <v/>
      </c>
      <c r="K169" s="304">
        <f>'规制工具'!E122</f>
        <v/>
      </c>
      <c r="L169" s="304">
        <f>'规制工具'!F122</f>
        <v/>
      </c>
      <c r="M169" s="304">
        <f>'规制工具'!M122</f>
        <v/>
      </c>
    </row>
    <row r="170">
      <c r="A170" s="304">
        <f>'规制工具'!A123</f>
        <v/>
      </c>
      <c r="B170" s="304">
        <f>'规制工具'!D123</f>
        <v/>
      </c>
      <c r="C170" s="304">
        <f>'规制工具'!H123</f>
        <v/>
      </c>
      <c r="D170" s="304">
        <f>'规制工具'!G123</f>
        <v/>
      </c>
      <c r="E170" s="304">
        <f>'规制工具'!V123</f>
        <v/>
      </c>
      <c r="F170" s="304">
        <f>'规制工具'!R123</f>
        <v/>
      </c>
      <c r="G170" s="304">
        <f>'规制工具'!S123</f>
        <v/>
      </c>
      <c r="H170" s="304">
        <f>'规制工具'!L123</f>
        <v/>
      </c>
      <c r="I170" s="304" t="inlineStr">
        <is>
          <t>规制工具</t>
        </is>
      </c>
      <c r="J170" s="304">
        <f>'规制工具'!C123</f>
        <v/>
      </c>
      <c r="K170" s="304">
        <f>'规制工具'!E123</f>
        <v/>
      </c>
      <c r="L170" s="304">
        <f>'规制工具'!F123</f>
        <v/>
      </c>
      <c r="M170" s="304">
        <f>'规制工具'!M123</f>
        <v/>
      </c>
    </row>
    <row r="171">
      <c r="A171" s="304">
        <f>'规制工具'!A124</f>
        <v/>
      </c>
      <c r="B171" s="304">
        <f>'规制工具'!D124</f>
        <v/>
      </c>
      <c r="C171" s="304">
        <f>'规制工具'!H124</f>
        <v/>
      </c>
      <c r="D171" s="304">
        <f>'规制工具'!G124</f>
        <v/>
      </c>
      <c r="E171" s="304">
        <f>'规制工具'!V124</f>
        <v/>
      </c>
      <c r="F171" s="304">
        <f>'规制工具'!R124</f>
        <v/>
      </c>
      <c r="G171" s="304">
        <f>'规制工具'!S124</f>
        <v/>
      </c>
      <c r="H171" s="304">
        <f>'规制工具'!L124</f>
        <v/>
      </c>
      <c r="I171" s="304" t="inlineStr">
        <is>
          <t>规制工具</t>
        </is>
      </c>
      <c r="J171" s="304">
        <f>'规制工具'!C124</f>
        <v/>
      </c>
      <c r="K171" s="304">
        <f>'规制工具'!E124</f>
        <v/>
      </c>
      <c r="L171" s="304">
        <f>'规制工具'!F124</f>
        <v/>
      </c>
      <c r="M171" s="304">
        <f>'规制工具'!M124</f>
        <v/>
      </c>
    </row>
    <row r="172">
      <c r="A172" s="304">
        <f>'规制工具'!A125</f>
        <v/>
      </c>
      <c r="B172" s="304">
        <f>'规制工具'!D125</f>
        <v/>
      </c>
      <c r="C172" s="304">
        <f>'规制工具'!H125</f>
        <v/>
      </c>
      <c r="D172" s="304">
        <f>'规制工具'!G125</f>
        <v/>
      </c>
      <c r="E172" s="304">
        <f>'规制工具'!V125</f>
        <v/>
      </c>
      <c r="F172" s="304">
        <f>'规制工具'!R125</f>
        <v/>
      </c>
      <c r="G172" s="304">
        <f>'规制工具'!S125</f>
        <v/>
      </c>
      <c r="H172" s="304">
        <f>'规制工具'!L125</f>
        <v/>
      </c>
      <c r="I172" s="304" t="inlineStr">
        <is>
          <t>规制工具</t>
        </is>
      </c>
      <c r="J172" s="304">
        <f>'规制工具'!C125</f>
        <v/>
      </c>
      <c r="K172" s="304">
        <f>'规制工具'!E125</f>
        <v/>
      </c>
      <c r="L172" s="304">
        <f>'规制工具'!F125</f>
        <v/>
      </c>
      <c r="M172" s="304">
        <f>'规制工具'!M125</f>
        <v/>
      </c>
    </row>
    <row r="173">
      <c r="A173" s="304">
        <f>'规制工具'!A126</f>
        <v/>
      </c>
      <c r="B173" s="304">
        <f>'规制工具'!D126</f>
        <v/>
      </c>
      <c r="C173" s="304">
        <f>'规制工具'!H126</f>
        <v/>
      </c>
      <c r="D173" s="304">
        <f>'规制工具'!G126</f>
        <v/>
      </c>
      <c r="E173" s="304">
        <f>'规制工具'!V126</f>
        <v/>
      </c>
      <c r="F173" s="304">
        <f>'规制工具'!R126</f>
        <v/>
      </c>
      <c r="G173" s="304">
        <f>'规制工具'!S126</f>
        <v/>
      </c>
      <c r="H173" s="304">
        <f>'规制工具'!L126</f>
        <v/>
      </c>
      <c r="I173" s="304" t="inlineStr">
        <is>
          <t>规制工具</t>
        </is>
      </c>
      <c r="J173" s="304">
        <f>'规制工具'!C126</f>
        <v/>
      </c>
      <c r="K173" s="304">
        <f>'规制工具'!E126</f>
        <v/>
      </c>
      <c r="L173" s="304">
        <f>'规制工具'!F126</f>
        <v/>
      </c>
      <c r="M173" s="304">
        <f>'规制工具'!M126</f>
        <v/>
      </c>
    </row>
    <row r="174">
      <c r="A174" s="304">
        <f>'规制工具'!A127</f>
        <v/>
      </c>
      <c r="B174" s="304">
        <f>'规制工具'!D127</f>
        <v/>
      </c>
      <c r="C174" s="304">
        <f>'规制工具'!H127</f>
        <v/>
      </c>
      <c r="D174" s="304">
        <f>'规制工具'!G127</f>
        <v/>
      </c>
      <c r="E174" s="304">
        <f>'规制工具'!V127</f>
        <v/>
      </c>
      <c r="F174" s="304">
        <f>'规制工具'!R127</f>
        <v/>
      </c>
      <c r="G174" s="304">
        <f>'规制工具'!S127</f>
        <v/>
      </c>
      <c r="H174" s="304">
        <f>'规制工具'!L127</f>
        <v/>
      </c>
      <c r="I174" s="304" t="inlineStr">
        <is>
          <t>规制工具</t>
        </is>
      </c>
      <c r="J174" s="304">
        <f>'规制工具'!C127</f>
        <v/>
      </c>
      <c r="K174" s="304">
        <f>'规制工具'!E127</f>
        <v/>
      </c>
      <c r="L174" s="304">
        <f>'规制工具'!F127</f>
        <v/>
      </c>
      <c r="M174" s="304">
        <f>'规制工具'!M127</f>
        <v/>
      </c>
    </row>
    <row r="175">
      <c r="A175" s="304">
        <f>'规制工具'!A128</f>
        <v/>
      </c>
      <c r="B175" s="304">
        <f>'规制工具'!D128</f>
        <v/>
      </c>
      <c r="C175" s="304">
        <f>'规制工具'!H128</f>
        <v/>
      </c>
      <c r="D175" s="304">
        <f>'规制工具'!G128</f>
        <v/>
      </c>
      <c r="E175" s="304">
        <f>'规制工具'!V128</f>
        <v/>
      </c>
      <c r="F175" s="304">
        <f>'规制工具'!R128</f>
        <v/>
      </c>
      <c r="G175" s="304">
        <f>'规制工具'!S128</f>
        <v/>
      </c>
      <c r="H175" s="304">
        <f>'规制工具'!L128</f>
        <v/>
      </c>
      <c r="I175" s="304" t="inlineStr">
        <is>
          <t>规制工具</t>
        </is>
      </c>
      <c r="J175" s="304">
        <f>'规制工具'!C128</f>
        <v/>
      </c>
      <c r="K175" s="304">
        <f>'规制工具'!E128</f>
        <v/>
      </c>
      <c r="L175" s="304">
        <f>'规制工具'!F128</f>
        <v/>
      </c>
      <c r="M175" s="304">
        <f>'规制工具'!M128</f>
        <v/>
      </c>
    </row>
    <row r="176">
      <c r="A176" s="304">
        <f>'规制工具'!A129</f>
        <v/>
      </c>
      <c r="B176" s="304">
        <f>'规制工具'!D129</f>
        <v/>
      </c>
      <c r="C176" s="304">
        <f>'规制工具'!H129</f>
        <v/>
      </c>
      <c r="D176" s="304">
        <f>'规制工具'!G129</f>
        <v/>
      </c>
      <c r="E176" s="304">
        <f>'规制工具'!V129</f>
        <v/>
      </c>
      <c r="F176" s="304">
        <f>'规制工具'!R129</f>
        <v/>
      </c>
      <c r="G176" s="304">
        <f>'规制工具'!S129</f>
        <v/>
      </c>
      <c r="H176" s="304">
        <f>'规制工具'!L129</f>
        <v/>
      </c>
      <c r="I176" s="304" t="inlineStr">
        <is>
          <t>规制工具</t>
        </is>
      </c>
      <c r="J176" s="304">
        <f>'规制工具'!C129</f>
        <v/>
      </c>
      <c r="K176" s="304">
        <f>'规制工具'!E129</f>
        <v/>
      </c>
      <c r="L176" s="304">
        <f>'规制工具'!F129</f>
        <v/>
      </c>
      <c r="M176" s="304">
        <f>'规制工具'!M129</f>
        <v/>
      </c>
    </row>
    <row r="177">
      <c r="A177" s="304">
        <f>'规制工具'!A130</f>
        <v/>
      </c>
      <c r="B177" s="304">
        <f>'规制工具'!D130</f>
        <v/>
      </c>
      <c r="C177" s="304">
        <f>'规制工具'!H130</f>
        <v/>
      </c>
      <c r="D177" s="304">
        <f>'规制工具'!G130</f>
        <v/>
      </c>
      <c r="E177" s="304">
        <f>'规制工具'!V130</f>
        <v/>
      </c>
      <c r="F177" s="304">
        <f>'规制工具'!R130</f>
        <v/>
      </c>
      <c r="G177" s="304">
        <f>'规制工具'!S130</f>
        <v/>
      </c>
      <c r="H177" s="304">
        <f>'规制工具'!L130</f>
        <v/>
      </c>
      <c r="I177" s="304" t="inlineStr">
        <is>
          <t>规制工具</t>
        </is>
      </c>
      <c r="J177" s="304">
        <f>'规制工具'!C130</f>
        <v/>
      </c>
      <c r="K177" s="304">
        <f>'规制工具'!E130</f>
        <v/>
      </c>
      <c r="L177" s="304">
        <f>'规制工具'!F130</f>
        <v/>
      </c>
      <c r="M177" s="304">
        <f>'规制工具'!M130</f>
        <v/>
      </c>
    </row>
    <row r="178">
      <c r="A178" s="304">
        <f>'规制工具'!A131</f>
        <v/>
      </c>
      <c r="B178" s="304">
        <f>'规制工具'!D131</f>
        <v/>
      </c>
      <c r="C178" s="304">
        <f>'规制工具'!H131</f>
        <v/>
      </c>
      <c r="D178" s="304">
        <f>'规制工具'!G131</f>
        <v/>
      </c>
      <c r="E178" s="304">
        <f>'规制工具'!V131</f>
        <v/>
      </c>
      <c r="F178" s="304">
        <f>'规制工具'!R131</f>
        <v/>
      </c>
      <c r="G178" s="304">
        <f>'规制工具'!S131</f>
        <v/>
      </c>
      <c r="H178" s="304">
        <f>'规制工具'!L131</f>
        <v/>
      </c>
      <c r="I178" s="304" t="inlineStr">
        <is>
          <t>规制工具</t>
        </is>
      </c>
      <c r="J178" s="304">
        <f>'规制工具'!C131</f>
        <v/>
      </c>
      <c r="K178" s="304">
        <f>'规制工具'!E131</f>
        <v/>
      </c>
      <c r="L178" s="304">
        <f>'规制工具'!F131</f>
        <v/>
      </c>
      <c r="M178" s="304">
        <f>'规制工具'!M131</f>
        <v/>
      </c>
    </row>
    <row r="179">
      <c r="A179" s="304">
        <f>'规制工具'!A132</f>
        <v/>
      </c>
      <c r="B179" s="304">
        <f>'规制工具'!D132</f>
        <v/>
      </c>
      <c r="C179" s="304">
        <f>'规制工具'!H132</f>
        <v/>
      </c>
      <c r="D179" s="304">
        <f>'规制工具'!G132</f>
        <v/>
      </c>
      <c r="E179" s="304">
        <f>'规制工具'!V132</f>
        <v/>
      </c>
      <c r="F179" s="304">
        <f>'规制工具'!R132</f>
        <v/>
      </c>
      <c r="G179" s="304">
        <f>'规制工具'!S132</f>
        <v/>
      </c>
      <c r="H179" s="304">
        <f>'规制工具'!L132</f>
        <v/>
      </c>
      <c r="I179" s="304" t="inlineStr">
        <is>
          <t>规制工具</t>
        </is>
      </c>
      <c r="J179" s="304">
        <f>'规制工具'!C132</f>
        <v/>
      </c>
      <c r="K179" s="304">
        <f>'规制工具'!E132</f>
        <v/>
      </c>
      <c r="L179" s="304">
        <f>'规制工具'!F132</f>
        <v/>
      </c>
      <c r="M179" s="304">
        <f>'规制工具'!M132</f>
        <v/>
      </c>
    </row>
    <row r="180">
      <c r="A180" s="304">
        <f>'规制工具'!A133</f>
        <v/>
      </c>
      <c r="B180" s="304">
        <f>'规制工具'!D133</f>
        <v/>
      </c>
      <c r="C180" s="304">
        <f>'规制工具'!H133</f>
        <v/>
      </c>
      <c r="D180" s="304">
        <f>'规制工具'!G133</f>
        <v/>
      </c>
      <c r="E180" s="304">
        <f>'规制工具'!V133</f>
        <v/>
      </c>
      <c r="F180" s="304">
        <f>'规制工具'!R133</f>
        <v/>
      </c>
      <c r="G180" s="304">
        <f>'规制工具'!S133</f>
        <v/>
      </c>
      <c r="H180" s="304">
        <f>'规制工具'!L133</f>
        <v/>
      </c>
      <c r="I180" s="304" t="inlineStr">
        <is>
          <t>规制工具</t>
        </is>
      </c>
      <c r="J180" s="304">
        <f>'规制工具'!C133</f>
        <v/>
      </c>
      <c r="K180" s="304">
        <f>'规制工具'!E133</f>
        <v/>
      </c>
      <c r="L180" s="304">
        <f>'规制工具'!F133</f>
        <v/>
      </c>
      <c r="M180" s="304">
        <f>'规制工具'!M133</f>
        <v/>
      </c>
    </row>
    <row r="181">
      <c r="A181" s="304">
        <f>'规制工具'!A134</f>
        <v/>
      </c>
      <c r="B181" s="304">
        <f>'规制工具'!D134</f>
        <v/>
      </c>
      <c r="C181" s="304">
        <f>'规制工具'!H134</f>
        <v/>
      </c>
      <c r="D181" s="304">
        <f>'规制工具'!G134</f>
        <v/>
      </c>
      <c r="E181" s="304">
        <f>'规制工具'!V134</f>
        <v/>
      </c>
      <c r="F181" s="304">
        <f>'规制工具'!R134</f>
        <v/>
      </c>
      <c r="G181" s="304">
        <f>'规制工具'!S134</f>
        <v/>
      </c>
      <c r="H181" s="304">
        <f>'规制工具'!L134</f>
        <v/>
      </c>
      <c r="I181" s="304" t="inlineStr">
        <is>
          <t>规制工具</t>
        </is>
      </c>
      <c r="J181" s="304">
        <f>'规制工具'!C134</f>
        <v/>
      </c>
      <c r="K181" s="304">
        <f>'规制工具'!E134</f>
        <v/>
      </c>
      <c r="L181" s="304">
        <f>'规制工具'!F134</f>
        <v/>
      </c>
      <c r="M181" s="304">
        <f>'规制工具'!M134</f>
        <v/>
      </c>
    </row>
    <row r="182">
      <c r="A182" s="304">
        <f>'规制工具'!A135</f>
        <v/>
      </c>
      <c r="B182" s="304">
        <f>'规制工具'!D135</f>
        <v/>
      </c>
      <c r="C182" s="304">
        <f>'规制工具'!H135</f>
        <v/>
      </c>
      <c r="D182" s="304">
        <f>'规制工具'!G135</f>
        <v/>
      </c>
      <c r="E182" s="304">
        <f>'规制工具'!V135</f>
        <v/>
      </c>
      <c r="F182" s="304">
        <f>'规制工具'!R135</f>
        <v/>
      </c>
      <c r="G182" s="304">
        <f>'规制工具'!S135</f>
        <v/>
      </c>
      <c r="H182" s="304">
        <f>'规制工具'!L135</f>
        <v/>
      </c>
      <c r="I182" s="304" t="inlineStr">
        <is>
          <t>规制工具</t>
        </is>
      </c>
      <c r="J182" s="304">
        <f>'规制工具'!C135</f>
        <v/>
      </c>
      <c r="K182" s="304">
        <f>'规制工具'!E135</f>
        <v/>
      </c>
      <c r="L182" s="304">
        <f>'规制工具'!F135</f>
        <v/>
      </c>
      <c r="M182" s="304">
        <f>'规制工具'!M135</f>
        <v/>
      </c>
    </row>
    <row r="183">
      <c r="A183" s="304">
        <f>'规制工具'!A136</f>
        <v/>
      </c>
      <c r="B183" s="304">
        <f>'规制工具'!D136</f>
        <v/>
      </c>
      <c r="C183" s="304">
        <f>'规制工具'!H136</f>
        <v/>
      </c>
      <c r="D183" s="304">
        <f>'规制工具'!G136</f>
        <v/>
      </c>
      <c r="E183" s="304">
        <f>'规制工具'!V136</f>
        <v/>
      </c>
      <c r="F183" s="304">
        <f>'规制工具'!R136</f>
        <v/>
      </c>
      <c r="G183" s="304">
        <f>'规制工具'!S136</f>
        <v/>
      </c>
      <c r="H183" s="304">
        <f>'规制工具'!L136</f>
        <v/>
      </c>
      <c r="I183" s="304" t="inlineStr">
        <is>
          <t>规制工具</t>
        </is>
      </c>
      <c r="J183" s="304">
        <f>'规制工具'!C136</f>
        <v/>
      </c>
      <c r="K183" s="304">
        <f>'规制工具'!E136</f>
        <v/>
      </c>
      <c r="L183" s="304">
        <f>'规制工具'!F136</f>
        <v/>
      </c>
      <c r="M183" s="304">
        <f>'规制工具'!M136</f>
        <v/>
      </c>
    </row>
    <row r="184">
      <c r="A184" s="304">
        <f>'规制工具'!A137</f>
        <v/>
      </c>
      <c r="B184" s="304">
        <f>'规制工具'!D137</f>
        <v/>
      </c>
      <c r="C184" s="304">
        <f>'规制工具'!H137</f>
        <v/>
      </c>
      <c r="D184" s="304">
        <f>'规制工具'!G137</f>
        <v/>
      </c>
      <c r="E184" s="304">
        <f>'规制工具'!V137</f>
        <v/>
      </c>
      <c r="F184" s="304">
        <f>'规制工具'!R137</f>
        <v/>
      </c>
      <c r="G184" s="304">
        <f>'规制工具'!S137</f>
        <v/>
      </c>
      <c r="H184" s="304">
        <f>'规制工具'!L137</f>
        <v/>
      </c>
      <c r="I184" s="304" t="inlineStr">
        <is>
          <t>规制工具</t>
        </is>
      </c>
      <c r="J184" s="304">
        <f>'规制工具'!C137</f>
        <v/>
      </c>
      <c r="K184" s="304">
        <f>'规制工具'!E137</f>
        <v/>
      </c>
      <c r="L184" s="304">
        <f>'规制工具'!F137</f>
        <v/>
      </c>
      <c r="M184" s="304">
        <f>'规制工具'!M137</f>
        <v/>
      </c>
    </row>
    <row r="185">
      <c r="A185" s="304">
        <f>'规制工具'!A138</f>
        <v/>
      </c>
      <c r="B185" s="304">
        <f>'规制工具'!D138</f>
        <v/>
      </c>
      <c r="C185" s="304">
        <f>'规制工具'!H138</f>
        <v/>
      </c>
      <c r="D185" s="304">
        <f>'规制工具'!G138</f>
        <v/>
      </c>
      <c r="E185" s="304">
        <f>'规制工具'!V138</f>
        <v/>
      </c>
      <c r="F185" s="304">
        <f>'规制工具'!R138</f>
        <v/>
      </c>
      <c r="G185" s="304">
        <f>'规制工具'!S138</f>
        <v/>
      </c>
      <c r="H185" s="304">
        <f>'规制工具'!L138</f>
        <v/>
      </c>
      <c r="I185" s="304" t="inlineStr">
        <is>
          <t>规制工具</t>
        </is>
      </c>
      <c r="J185" s="304">
        <f>'规制工具'!C138</f>
        <v/>
      </c>
      <c r="K185" s="304">
        <f>'规制工具'!E138</f>
        <v/>
      </c>
      <c r="L185" s="304">
        <f>'规制工具'!F138</f>
        <v/>
      </c>
      <c r="M185" s="304">
        <f>'规制工具'!M138</f>
        <v/>
      </c>
    </row>
    <row r="186">
      <c r="A186" s="304">
        <f>'规制工具'!A139</f>
        <v/>
      </c>
      <c r="B186" s="304">
        <f>'规制工具'!D139</f>
        <v/>
      </c>
      <c r="C186" s="304">
        <f>'规制工具'!H139</f>
        <v/>
      </c>
      <c r="D186" s="304">
        <f>'规制工具'!G139</f>
        <v/>
      </c>
      <c r="E186" s="304">
        <f>'规制工具'!V139</f>
        <v/>
      </c>
      <c r="F186" s="304">
        <f>'规制工具'!R139</f>
        <v/>
      </c>
      <c r="G186" s="304">
        <f>'规制工具'!S139</f>
        <v/>
      </c>
      <c r="H186" s="304">
        <f>'规制工具'!L139</f>
        <v/>
      </c>
      <c r="I186" s="304" t="inlineStr">
        <is>
          <t>规制工具</t>
        </is>
      </c>
      <c r="J186" s="304">
        <f>'规制工具'!C139</f>
        <v/>
      </c>
      <c r="K186" s="304">
        <f>'规制工具'!E139</f>
        <v/>
      </c>
      <c r="L186" s="304">
        <f>'规制工具'!F139</f>
        <v/>
      </c>
      <c r="M186" s="304">
        <f>'规制工具'!M139</f>
        <v/>
      </c>
    </row>
    <row r="187">
      <c r="A187" s="304">
        <f>'规制工具'!A140</f>
        <v/>
      </c>
      <c r="B187" s="304">
        <f>'规制工具'!D140</f>
        <v/>
      </c>
      <c r="C187" s="304">
        <f>'规制工具'!H140</f>
        <v/>
      </c>
      <c r="D187" s="304">
        <f>'规制工具'!G140</f>
        <v/>
      </c>
      <c r="E187" s="304">
        <f>'规制工具'!V140</f>
        <v/>
      </c>
      <c r="F187" s="304">
        <f>'规制工具'!R140</f>
        <v/>
      </c>
      <c r="G187" s="304">
        <f>'规制工具'!S140</f>
        <v/>
      </c>
      <c r="H187" s="304">
        <f>'规制工具'!L140</f>
        <v/>
      </c>
      <c r="I187" s="304" t="inlineStr">
        <is>
          <t>规制工具</t>
        </is>
      </c>
      <c r="J187" s="304">
        <f>'规制工具'!C140</f>
        <v/>
      </c>
      <c r="K187" s="304">
        <f>'规制工具'!E140</f>
        <v/>
      </c>
      <c r="L187" s="304">
        <f>'规制工具'!F140</f>
        <v/>
      </c>
      <c r="M187" s="304">
        <f>'规制工具'!M140</f>
        <v/>
      </c>
    </row>
    <row r="188">
      <c r="A188" s="304">
        <f>'规制工具'!A141</f>
        <v/>
      </c>
      <c r="B188" s="304">
        <f>'规制工具'!D141</f>
        <v/>
      </c>
      <c r="C188" s="304">
        <f>'规制工具'!H141</f>
        <v/>
      </c>
      <c r="D188" s="304">
        <f>'规制工具'!G141</f>
        <v/>
      </c>
      <c r="E188" s="304">
        <f>'规制工具'!V141</f>
        <v/>
      </c>
      <c r="F188" s="304">
        <f>'规制工具'!R141</f>
        <v/>
      </c>
      <c r="G188" s="304">
        <f>'规制工具'!S141</f>
        <v/>
      </c>
      <c r="H188" s="304">
        <f>'规制工具'!L141</f>
        <v/>
      </c>
      <c r="I188" s="304" t="inlineStr">
        <is>
          <t>规制工具</t>
        </is>
      </c>
      <c r="J188" s="304">
        <f>'规制工具'!C141</f>
        <v/>
      </c>
      <c r="K188" s="304">
        <f>'规制工具'!E141</f>
        <v/>
      </c>
      <c r="L188" s="304">
        <f>'规制工具'!F141</f>
        <v/>
      </c>
      <c r="M188" s="304">
        <f>'规制工具'!M141</f>
        <v/>
      </c>
    </row>
    <row r="189">
      <c r="A189" s="304">
        <f>'规制工具'!A142</f>
        <v/>
      </c>
      <c r="B189" s="304">
        <f>'规制工具'!D142</f>
        <v/>
      </c>
      <c r="C189" s="304">
        <f>'规制工具'!H142</f>
        <v/>
      </c>
      <c r="D189" s="304">
        <f>'规制工具'!G142</f>
        <v/>
      </c>
      <c r="E189" s="304">
        <f>'规制工具'!V142</f>
        <v/>
      </c>
      <c r="F189" s="304">
        <f>'规制工具'!R142</f>
        <v/>
      </c>
      <c r="G189" s="304">
        <f>'规制工具'!S142</f>
        <v/>
      </c>
      <c r="H189" s="304">
        <f>'规制工具'!L142</f>
        <v/>
      </c>
      <c r="I189" s="304" t="inlineStr">
        <is>
          <t>规制工具</t>
        </is>
      </c>
      <c r="J189" s="304">
        <f>'规制工具'!C142</f>
        <v/>
      </c>
      <c r="K189" s="304">
        <f>'规制工具'!E142</f>
        <v/>
      </c>
      <c r="L189" s="304">
        <f>'规制工具'!F142</f>
        <v/>
      </c>
      <c r="M189" s="304">
        <f>'规制工具'!M142</f>
        <v/>
      </c>
    </row>
    <row r="190">
      <c r="A190" s="304">
        <f>'规制工具'!A143</f>
        <v/>
      </c>
      <c r="B190" s="304">
        <f>'规制工具'!D143</f>
        <v/>
      </c>
      <c r="C190" s="304">
        <f>'规制工具'!H143</f>
        <v/>
      </c>
      <c r="D190" s="304">
        <f>'规制工具'!G143</f>
        <v/>
      </c>
      <c r="E190" s="304">
        <f>'规制工具'!V143</f>
        <v/>
      </c>
      <c r="F190" s="304">
        <f>'规制工具'!R143</f>
        <v/>
      </c>
      <c r="G190" s="304">
        <f>'规制工具'!S143</f>
        <v/>
      </c>
      <c r="H190" s="304">
        <f>'规制工具'!L143</f>
        <v/>
      </c>
      <c r="I190" s="304" t="inlineStr">
        <is>
          <t>规制工具</t>
        </is>
      </c>
      <c r="J190" s="304">
        <f>'规制工具'!C143</f>
        <v/>
      </c>
      <c r="K190" s="304">
        <f>'规制工具'!E143</f>
        <v/>
      </c>
      <c r="L190" s="304">
        <f>'规制工具'!F143</f>
        <v/>
      </c>
      <c r="M190" s="304">
        <f>'规制工具'!M143</f>
        <v/>
      </c>
    </row>
    <row r="191">
      <c r="A191" s="304">
        <f>'规制工具'!A144</f>
        <v/>
      </c>
      <c r="B191" s="304">
        <f>'规制工具'!D144</f>
        <v/>
      </c>
      <c r="C191" s="304">
        <f>'规制工具'!H144</f>
        <v/>
      </c>
      <c r="D191" s="304">
        <f>'规制工具'!G144</f>
        <v/>
      </c>
      <c r="E191" s="304">
        <f>'规制工具'!V144</f>
        <v/>
      </c>
      <c r="F191" s="304">
        <f>'规制工具'!R144</f>
        <v/>
      </c>
      <c r="G191" s="304">
        <f>'规制工具'!S144</f>
        <v/>
      </c>
      <c r="H191" s="304">
        <f>'规制工具'!L144</f>
        <v/>
      </c>
      <c r="I191" s="304" t="inlineStr">
        <is>
          <t>规制工具</t>
        </is>
      </c>
      <c r="J191" s="304">
        <f>'规制工具'!C144</f>
        <v/>
      </c>
      <c r="K191" s="304">
        <f>'规制工具'!E144</f>
        <v/>
      </c>
      <c r="L191" s="304">
        <f>'规制工具'!F144</f>
        <v/>
      </c>
      <c r="M191" s="304">
        <f>'规制工具'!M144</f>
        <v/>
      </c>
    </row>
    <row r="192">
      <c r="A192" s="304">
        <f>'规制工具'!A145</f>
        <v/>
      </c>
      <c r="B192" s="304">
        <f>'规制工具'!D145</f>
        <v/>
      </c>
      <c r="C192" s="304">
        <f>'规制工具'!H145</f>
        <v/>
      </c>
      <c r="D192" s="304">
        <f>'规制工具'!G145</f>
        <v/>
      </c>
      <c r="E192" s="304">
        <f>'规制工具'!V145</f>
        <v/>
      </c>
      <c r="F192" s="304">
        <f>'规制工具'!R145</f>
        <v/>
      </c>
      <c r="G192" s="304">
        <f>'规制工具'!S145</f>
        <v/>
      </c>
      <c r="H192" s="304">
        <f>'规制工具'!L145</f>
        <v/>
      </c>
      <c r="I192" s="304" t="inlineStr">
        <is>
          <t>规制工具</t>
        </is>
      </c>
      <c r="J192" s="304">
        <f>'规制工具'!C145</f>
        <v/>
      </c>
      <c r="K192" s="304">
        <f>'规制工具'!E145</f>
        <v/>
      </c>
      <c r="L192" s="304">
        <f>'规制工具'!F145</f>
        <v/>
      </c>
      <c r="M192" s="304">
        <f>'规制工具'!M145</f>
        <v/>
      </c>
    </row>
    <row r="193">
      <c r="A193" s="304">
        <f>'规制工具'!A146</f>
        <v/>
      </c>
      <c r="B193" s="304">
        <f>'规制工具'!D146</f>
        <v/>
      </c>
      <c r="C193" s="304">
        <f>'规制工具'!H146</f>
        <v/>
      </c>
      <c r="D193" s="304">
        <f>'规制工具'!G146</f>
        <v/>
      </c>
      <c r="E193" s="304">
        <f>'规制工具'!V146</f>
        <v/>
      </c>
      <c r="F193" s="304">
        <f>'规制工具'!R146</f>
        <v/>
      </c>
      <c r="G193" s="304">
        <f>'规制工具'!S146</f>
        <v/>
      </c>
      <c r="H193" s="304">
        <f>'规制工具'!L146</f>
        <v/>
      </c>
      <c r="I193" s="304" t="inlineStr">
        <is>
          <t>规制工具</t>
        </is>
      </c>
      <c r="J193" s="304">
        <f>'规制工具'!C146</f>
        <v/>
      </c>
      <c r="K193" s="304">
        <f>'规制工具'!E146</f>
        <v/>
      </c>
      <c r="L193" s="304">
        <f>'规制工具'!F146</f>
        <v/>
      </c>
      <c r="M193" s="304">
        <f>'规制工具'!M146</f>
        <v/>
      </c>
    </row>
    <row r="194">
      <c r="A194" s="304">
        <f>'规制工具'!A147</f>
        <v/>
      </c>
      <c r="B194" s="304">
        <f>'规制工具'!D147</f>
        <v/>
      </c>
      <c r="C194" s="304">
        <f>'规制工具'!H147</f>
        <v/>
      </c>
      <c r="D194" s="304">
        <f>'规制工具'!G147</f>
        <v/>
      </c>
      <c r="E194" s="304">
        <f>'规制工具'!V147</f>
        <v/>
      </c>
      <c r="F194" s="304">
        <f>'规制工具'!R147</f>
        <v/>
      </c>
      <c r="G194" s="304">
        <f>'规制工具'!S147</f>
        <v/>
      </c>
      <c r="H194" s="304">
        <f>'规制工具'!L147</f>
        <v/>
      </c>
      <c r="I194" s="304" t="inlineStr">
        <is>
          <t>规制工具</t>
        </is>
      </c>
      <c r="J194" s="304">
        <f>'规制工具'!C147</f>
        <v/>
      </c>
      <c r="K194" s="304">
        <f>'规制工具'!E147</f>
        <v/>
      </c>
      <c r="L194" s="304">
        <f>'规制工具'!F147</f>
        <v/>
      </c>
      <c r="M194" s="304">
        <f>'规制工具'!M147</f>
        <v/>
      </c>
    </row>
    <row r="195">
      <c r="A195" s="304">
        <f>'规制工具'!A148</f>
        <v/>
      </c>
      <c r="B195" s="304">
        <f>'规制工具'!D148</f>
        <v/>
      </c>
      <c r="C195" s="304">
        <f>'规制工具'!H148</f>
        <v/>
      </c>
      <c r="D195" s="304">
        <f>'规制工具'!G148</f>
        <v/>
      </c>
      <c r="E195" s="304">
        <f>'规制工具'!V148</f>
        <v/>
      </c>
      <c r="F195" s="304">
        <f>'规制工具'!R148</f>
        <v/>
      </c>
      <c r="G195" s="304">
        <f>'规制工具'!S148</f>
        <v/>
      </c>
      <c r="H195" s="304">
        <f>'规制工具'!L148</f>
        <v/>
      </c>
      <c r="I195" s="304" t="inlineStr">
        <is>
          <t>规制工具</t>
        </is>
      </c>
      <c r="J195" s="304">
        <f>'规制工具'!C148</f>
        <v/>
      </c>
      <c r="K195" s="304">
        <f>'规制工具'!E148</f>
        <v/>
      </c>
      <c r="L195" s="304">
        <f>'规制工具'!F148</f>
        <v/>
      </c>
      <c r="M195" s="304">
        <f>'规制工具'!M148</f>
        <v/>
      </c>
    </row>
    <row r="196">
      <c r="A196" s="304">
        <f>'规制工具'!A149</f>
        <v/>
      </c>
      <c r="B196" s="304">
        <f>'规制工具'!D149</f>
        <v/>
      </c>
      <c r="C196" s="304">
        <f>'规制工具'!H149</f>
        <v/>
      </c>
      <c r="D196" s="304">
        <f>'规制工具'!G149</f>
        <v/>
      </c>
      <c r="E196" s="304">
        <f>'规制工具'!V149</f>
        <v/>
      </c>
      <c r="F196" s="304">
        <f>'规制工具'!R149</f>
        <v/>
      </c>
      <c r="G196" s="304">
        <f>'规制工具'!S149</f>
        <v/>
      </c>
      <c r="H196" s="304">
        <f>'规制工具'!L149</f>
        <v/>
      </c>
      <c r="I196" s="304" t="inlineStr">
        <is>
          <t>规制工具</t>
        </is>
      </c>
      <c r="J196" s="304">
        <f>'规制工具'!C149</f>
        <v/>
      </c>
      <c r="K196" s="304">
        <f>'规制工具'!E149</f>
        <v/>
      </c>
      <c r="L196" s="304">
        <f>'规制工具'!F149</f>
        <v/>
      </c>
      <c r="M196" s="304">
        <f>'规制工具'!M149</f>
        <v/>
      </c>
    </row>
    <row r="197">
      <c r="A197" s="304">
        <f>'规制工具'!A150</f>
        <v/>
      </c>
      <c r="B197" s="304">
        <f>'规制工具'!D150</f>
        <v/>
      </c>
      <c r="C197" s="304">
        <f>'规制工具'!H150</f>
        <v/>
      </c>
      <c r="D197" s="304">
        <f>'规制工具'!G150</f>
        <v/>
      </c>
      <c r="E197" s="304">
        <f>'规制工具'!V150</f>
        <v/>
      </c>
      <c r="F197" s="304">
        <f>'规制工具'!R150</f>
        <v/>
      </c>
      <c r="G197" s="304">
        <f>'规制工具'!S150</f>
        <v/>
      </c>
      <c r="H197" s="304">
        <f>'规制工具'!L150</f>
        <v/>
      </c>
      <c r="I197" s="304" t="inlineStr">
        <is>
          <t>规制工具</t>
        </is>
      </c>
      <c r="J197" s="304">
        <f>'规制工具'!C150</f>
        <v/>
      </c>
      <c r="K197" s="304">
        <f>'规制工具'!E150</f>
        <v/>
      </c>
      <c r="L197" s="304">
        <f>'规制工具'!F150</f>
        <v/>
      </c>
      <c r="M197" s="304">
        <f>'规制工具'!M150</f>
        <v/>
      </c>
    </row>
    <row r="198">
      <c r="A198" s="304">
        <f>'规制工具'!A151</f>
        <v/>
      </c>
      <c r="B198" s="304">
        <f>'规制工具'!D151</f>
        <v/>
      </c>
      <c r="C198" s="304">
        <f>'规制工具'!H151</f>
        <v/>
      </c>
      <c r="D198" s="304">
        <f>'规制工具'!G151</f>
        <v/>
      </c>
      <c r="E198" s="304">
        <f>'规制工具'!V151</f>
        <v/>
      </c>
      <c r="F198" s="304">
        <f>'规制工具'!R151</f>
        <v/>
      </c>
      <c r="G198" s="304">
        <f>'规制工具'!S151</f>
        <v/>
      </c>
      <c r="H198" s="304">
        <f>'规制工具'!L151</f>
        <v/>
      </c>
      <c r="I198" s="304" t="inlineStr">
        <is>
          <t>规制工具</t>
        </is>
      </c>
      <c r="J198" s="304">
        <f>'规制工具'!C151</f>
        <v/>
      </c>
      <c r="K198" s="304">
        <f>'规制工具'!E151</f>
        <v/>
      </c>
      <c r="L198" s="304">
        <f>'规制工具'!F151</f>
        <v/>
      </c>
      <c r="M198" s="304">
        <f>'规制工具'!M151</f>
        <v/>
      </c>
    </row>
    <row r="199">
      <c r="A199" s="304">
        <f>'规制工具'!A152</f>
        <v/>
      </c>
      <c r="B199" s="304">
        <f>'规制工具'!D152</f>
        <v/>
      </c>
      <c r="C199" s="304">
        <f>'规制工具'!H152</f>
        <v/>
      </c>
      <c r="D199" s="304">
        <f>'规制工具'!G152</f>
        <v/>
      </c>
      <c r="E199" s="304">
        <f>'规制工具'!V152</f>
        <v/>
      </c>
      <c r="F199" s="304">
        <f>'规制工具'!R152</f>
        <v/>
      </c>
      <c r="G199" s="304">
        <f>'规制工具'!S152</f>
        <v/>
      </c>
      <c r="H199" s="304">
        <f>'规制工具'!L152</f>
        <v/>
      </c>
      <c r="I199" s="304" t="inlineStr">
        <is>
          <t>规制工具</t>
        </is>
      </c>
      <c r="J199" s="304">
        <f>'规制工具'!C152</f>
        <v/>
      </c>
      <c r="K199" s="304">
        <f>'规制工具'!E152</f>
        <v/>
      </c>
      <c r="L199" s="304">
        <f>'规制工具'!F152</f>
        <v/>
      </c>
      <c r="M199" s="304">
        <f>'规制工具'!M152</f>
        <v/>
      </c>
    </row>
    <row r="200">
      <c r="A200" s="304">
        <f>'规制工具'!A153</f>
        <v/>
      </c>
      <c r="B200" s="304">
        <f>'规制工具'!D153</f>
        <v/>
      </c>
      <c r="C200" s="304">
        <f>'规制工具'!H153</f>
        <v/>
      </c>
      <c r="D200" s="304">
        <f>'规制工具'!G153</f>
        <v/>
      </c>
      <c r="E200" s="304">
        <f>'规制工具'!V153</f>
        <v/>
      </c>
      <c r="F200" s="304">
        <f>'规制工具'!R153</f>
        <v/>
      </c>
      <c r="G200" s="304">
        <f>'规制工具'!S153</f>
        <v/>
      </c>
      <c r="H200" s="304">
        <f>'规制工具'!L153</f>
        <v/>
      </c>
      <c r="I200" s="304" t="inlineStr">
        <is>
          <t>规制工具</t>
        </is>
      </c>
      <c r="J200" s="304">
        <f>'规制工具'!C153</f>
        <v/>
      </c>
      <c r="K200" s="304">
        <f>'规制工具'!E153</f>
        <v/>
      </c>
      <c r="L200" s="304">
        <f>'规制工具'!F153</f>
        <v/>
      </c>
      <c r="M200" s="304">
        <f>'规制工具'!M153</f>
        <v/>
      </c>
    </row>
    <row r="201">
      <c r="A201" s="304">
        <f>'规制工具'!A154</f>
        <v/>
      </c>
      <c r="B201" s="304">
        <f>'规制工具'!D154</f>
        <v/>
      </c>
      <c r="C201" s="304">
        <f>'规制工具'!H154</f>
        <v/>
      </c>
      <c r="D201" s="304">
        <f>'规制工具'!G154</f>
        <v/>
      </c>
      <c r="E201" s="304">
        <f>'规制工具'!V154</f>
        <v/>
      </c>
      <c r="F201" s="304">
        <f>'规制工具'!R154</f>
        <v/>
      </c>
      <c r="G201" s="304">
        <f>'规制工具'!S154</f>
        <v/>
      </c>
      <c r="H201" s="304">
        <f>'规制工具'!L154</f>
        <v/>
      </c>
      <c r="I201" s="304" t="inlineStr">
        <is>
          <t>规制工具</t>
        </is>
      </c>
      <c r="J201" s="304">
        <f>'规制工具'!C154</f>
        <v/>
      </c>
      <c r="K201" s="304">
        <f>'规制工具'!E154</f>
        <v/>
      </c>
      <c r="L201" s="304">
        <f>'规制工具'!F154</f>
        <v/>
      </c>
      <c r="M201" s="304">
        <f>'规制工具'!M154</f>
        <v/>
      </c>
    </row>
    <row r="202">
      <c r="A202" s="304">
        <f>'规制工具'!A155</f>
        <v/>
      </c>
      <c r="B202" s="304">
        <f>'规制工具'!D155</f>
        <v/>
      </c>
      <c r="C202" s="304">
        <f>'规制工具'!H155</f>
        <v/>
      </c>
      <c r="D202" s="304">
        <f>'规制工具'!G155</f>
        <v/>
      </c>
      <c r="E202" s="304">
        <f>'规制工具'!V155</f>
        <v/>
      </c>
      <c r="F202" s="304">
        <f>'规制工具'!R155</f>
        <v/>
      </c>
      <c r="G202" s="304">
        <f>'规制工具'!S155</f>
        <v/>
      </c>
      <c r="H202" s="304">
        <f>'规制工具'!L155</f>
        <v/>
      </c>
      <c r="I202" s="304" t="inlineStr">
        <is>
          <t>规制工具</t>
        </is>
      </c>
      <c r="J202" s="304">
        <f>'规制工具'!C155</f>
        <v/>
      </c>
      <c r="K202" s="304">
        <f>'规制工具'!E155</f>
        <v/>
      </c>
      <c r="L202" s="304">
        <f>'规制工具'!F155</f>
        <v/>
      </c>
      <c r="M202" s="304">
        <f>'规制工具'!M155</f>
        <v/>
      </c>
    </row>
    <row r="203">
      <c r="A203" s="304">
        <f>'规制工具'!A156</f>
        <v/>
      </c>
      <c r="B203" s="304">
        <f>'规制工具'!D156</f>
        <v/>
      </c>
      <c r="C203" s="304">
        <f>'规制工具'!H156</f>
        <v/>
      </c>
      <c r="D203" s="304">
        <f>'规制工具'!G156</f>
        <v/>
      </c>
      <c r="E203" s="304">
        <f>'规制工具'!V156</f>
        <v/>
      </c>
      <c r="F203" s="304">
        <f>'规制工具'!R156</f>
        <v/>
      </c>
      <c r="G203" s="304">
        <f>'规制工具'!S156</f>
        <v/>
      </c>
      <c r="H203" s="304">
        <f>'规制工具'!L156</f>
        <v/>
      </c>
      <c r="I203" s="304" t="inlineStr">
        <is>
          <t>规制工具</t>
        </is>
      </c>
      <c r="J203" s="304">
        <f>'规制工具'!C156</f>
        <v/>
      </c>
      <c r="K203" s="304">
        <f>'规制工具'!E156</f>
        <v/>
      </c>
      <c r="L203" s="304">
        <f>'规制工具'!F156</f>
        <v/>
      </c>
      <c r="M203" s="304">
        <f>'规制工具'!M156</f>
        <v/>
      </c>
    </row>
    <row r="204">
      <c r="A204" s="304">
        <f>'规制工具'!A157</f>
        <v/>
      </c>
      <c r="B204" s="304">
        <f>'规制工具'!D157</f>
        <v/>
      </c>
      <c r="C204" s="304">
        <f>'规制工具'!H157</f>
        <v/>
      </c>
      <c r="D204" s="304">
        <f>'规制工具'!G157</f>
        <v/>
      </c>
      <c r="E204" s="304">
        <f>'规制工具'!V157</f>
        <v/>
      </c>
      <c r="F204" s="304">
        <f>'规制工具'!R157</f>
        <v/>
      </c>
      <c r="G204" s="304">
        <f>'规制工具'!S157</f>
        <v/>
      </c>
      <c r="H204" s="304">
        <f>'规制工具'!L157</f>
        <v/>
      </c>
      <c r="I204" s="304" t="inlineStr">
        <is>
          <t>规制工具</t>
        </is>
      </c>
      <c r="J204" s="304">
        <f>'规制工具'!C157</f>
        <v/>
      </c>
      <c r="K204" s="304">
        <f>'规制工具'!E157</f>
        <v/>
      </c>
      <c r="L204" s="304">
        <f>'规制工具'!F157</f>
        <v/>
      </c>
      <c r="M204" s="304">
        <f>'规制工具'!M157</f>
        <v/>
      </c>
    </row>
    <row r="205">
      <c r="A205" s="304">
        <f>'规制工具'!A158</f>
        <v/>
      </c>
      <c r="B205" s="304">
        <f>'规制工具'!D158</f>
        <v/>
      </c>
      <c r="C205" s="304">
        <f>'规制工具'!H158</f>
        <v/>
      </c>
      <c r="D205" s="304">
        <f>'规制工具'!G158</f>
        <v/>
      </c>
      <c r="E205" s="304">
        <f>'规制工具'!V158</f>
        <v/>
      </c>
      <c r="F205" s="304">
        <f>'规制工具'!R158</f>
        <v/>
      </c>
      <c r="G205" s="304">
        <f>'规制工具'!S158</f>
        <v/>
      </c>
      <c r="H205" s="304">
        <f>'规制工具'!L158</f>
        <v/>
      </c>
      <c r="I205" s="304" t="inlineStr">
        <is>
          <t>规制工具</t>
        </is>
      </c>
      <c r="J205" s="304">
        <f>'规制工具'!C158</f>
        <v/>
      </c>
      <c r="K205" s="304">
        <f>'规制工具'!E158</f>
        <v/>
      </c>
      <c r="L205" s="304">
        <f>'规制工具'!F158</f>
        <v/>
      </c>
      <c r="M205" s="304">
        <f>'规制工具'!M158</f>
        <v/>
      </c>
    </row>
    <row r="206">
      <c r="A206" s="304">
        <f>'规制工具'!A159</f>
        <v/>
      </c>
      <c r="B206" s="304">
        <f>'规制工具'!D159</f>
        <v/>
      </c>
      <c r="C206" s="304">
        <f>'规制工具'!H159</f>
        <v/>
      </c>
      <c r="D206" s="304">
        <f>'规制工具'!G159</f>
        <v/>
      </c>
      <c r="E206" s="304">
        <f>'规制工具'!V159</f>
        <v/>
      </c>
      <c r="F206" s="304">
        <f>'规制工具'!R159</f>
        <v/>
      </c>
      <c r="G206" s="304">
        <f>'规制工具'!S159</f>
        <v/>
      </c>
      <c r="H206" s="304">
        <f>'规制工具'!L159</f>
        <v/>
      </c>
      <c r="I206" s="304" t="inlineStr">
        <is>
          <t>规制工具</t>
        </is>
      </c>
      <c r="J206" s="304">
        <f>'规制工具'!C159</f>
        <v/>
      </c>
      <c r="K206" s="304">
        <f>'规制工具'!E159</f>
        <v/>
      </c>
      <c r="L206" s="304">
        <f>'规制工具'!F159</f>
        <v/>
      </c>
      <c r="M206" s="304">
        <f>'规制工具'!M159</f>
        <v/>
      </c>
    </row>
    <row r="207">
      <c r="A207" s="304">
        <f>'规制工具'!A160</f>
        <v/>
      </c>
      <c r="B207" s="304">
        <f>'规制工具'!D160</f>
        <v/>
      </c>
      <c r="C207" s="304">
        <f>'规制工具'!H160</f>
        <v/>
      </c>
      <c r="D207" s="304">
        <f>'规制工具'!G160</f>
        <v/>
      </c>
      <c r="E207" s="304">
        <f>'规制工具'!V160</f>
        <v/>
      </c>
      <c r="F207" s="304">
        <f>'规制工具'!R160</f>
        <v/>
      </c>
      <c r="G207" s="304">
        <f>'规制工具'!S160</f>
        <v/>
      </c>
      <c r="H207" s="304">
        <f>'规制工具'!L160</f>
        <v/>
      </c>
      <c r="I207" s="304" t="inlineStr">
        <is>
          <t>规制工具</t>
        </is>
      </c>
      <c r="J207" s="304">
        <f>'规制工具'!C160</f>
        <v/>
      </c>
      <c r="K207" s="304">
        <f>'规制工具'!E160</f>
        <v/>
      </c>
      <c r="L207" s="304">
        <f>'规制工具'!F160</f>
        <v/>
      </c>
      <c r="M207" s="304">
        <f>'规制工具'!M160</f>
        <v/>
      </c>
    </row>
    <row r="208">
      <c r="A208" s="304">
        <f>'规制工具'!A161</f>
        <v/>
      </c>
      <c r="B208" s="304">
        <f>'规制工具'!D161</f>
        <v/>
      </c>
      <c r="C208" s="304">
        <f>'规制工具'!H161</f>
        <v/>
      </c>
      <c r="D208" s="304">
        <f>'规制工具'!G161</f>
        <v/>
      </c>
      <c r="E208" s="304">
        <f>'规制工具'!V161</f>
        <v/>
      </c>
      <c r="F208" s="304">
        <f>'规制工具'!R161</f>
        <v/>
      </c>
      <c r="G208" s="304">
        <f>'规制工具'!S161</f>
        <v/>
      </c>
      <c r="H208" s="304">
        <f>'规制工具'!L161</f>
        <v/>
      </c>
      <c r="I208" s="304" t="inlineStr">
        <is>
          <t>规制工具</t>
        </is>
      </c>
      <c r="J208" s="304">
        <f>'规制工具'!C161</f>
        <v/>
      </c>
      <c r="K208" s="304">
        <f>'规制工具'!E161</f>
        <v/>
      </c>
      <c r="L208" s="304">
        <f>'规制工具'!F161</f>
        <v/>
      </c>
      <c r="M208" s="304">
        <f>'规制工具'!M161</f>
        <v/>
      </c>
    </row>
    <row r="209">
      <c r="A209" s="304">
        <f>'规制工具'!A162</f>
        <v/>
      </c>
      <c r="B209" s="304">
        <f>'规制工具'!D162</f>
        <v/>
      </c>
      <c r="C209" s="304">
        <f>'规制工具'!H162</f>
        <v/>
      </c>
      <c r="D209" s="304">
        <f>'规制工具'!G162</f>
        <v/>
      </c>
      <c r="E209" s="304">
        <f>'规制工具'!V162</f>
        <v/>
      </c>
      <c r="F209" s="304">
        <f>'规制工具'!R162</f>
        <v/>
      </c>
      <c r="G209" s="304">
        <f>'规制工具'!S162</f>
        <v/>
      </c>
      <c r="H209" s="304">
        <f>'规制工具'!L162</f>
        <v/>
      </c>
      <c r="I209" s="304" t="inlineStr">
        <is>
          <t>规制工具</t>
        </is>
      </c>
      <c r="J209" s="304">
        <f>'规制工具'!C162</f>
        <v/>
      </c>
      <c r="K209" s="304">
        <f>'规制工具'!E162</f>
        <v/>
      </c>
      <c r="L209" s="304">
        <f>'规制工具'!F162</f>
        <v/>
      </c>
      <c r="M209" s="304">
        <f>'规制工具'!M162</f>
        <v/>
      </c>
    </row>
    <row r="210">
      <c r="A210" s="304">
        <f>'规制工具'!A163</f>
        <v/>
      </c>
      <c r="B210" s="304">
        <f>'规制工具'!D163</f>
        <v/>
      </c>
      <c r="C210" s="304">
        <f>'规制工具'!H163</f>
        <v/>
      </c>
      <c r="D210" s="304">
        <f>'规制工具'!G163</f>
        <v/>
      </c>
      <c r="E210" s="304">
        <f>'规制工具'!V163</f>
        <v/>
      </c>
      <c r="F210" s="304">
        <f>'规制工具'!R163</f>
        <v/>
      </c>
      <c r="G210" s="304">
        <f>'规制工具'!S163</f>
        <v/>
      </c>
      <c r="H210" s="304">
        <f>'规制工具'!L163</f>
        <v/>
      </c>
      <c r="I210" s="304" t="inlineStr">
        <is>
          <t>规制工具</t>
        </is>
      </c>
      <c r="J210" s="304">
        <f>'规制工具'!C163</f>
        <v/>
      </c>
      <c r="K210" s="304">
        <f>'规制工具'!E163</f>
        <v/>
      </c>
      <c r="L210" s="304">
        <f>'规制工具'!F163</f>
        <v/>
      </c>
      <c r="M210" s="304">
        <f>'规制工具'!M163</f>
        <v/>
      </c>
    </row>
    <row r="211">
      <c r="A211" s="304">
        <f>'规制工具'!A164</f>
        <v/>
      </c>
      <c r="B211" s="304">
        <f>'规制工具'!D164</f>
        <v/>
      </c>
      <c r="C211" s="304">
        <f>'规制工具'!H164</f>
        <v/>
      </c>
      <c r="D211" s="304">
        <f>'规制工具'!G164</f>
        <v/>
      </c>
      <c r="E211" s="304">
        <f>'规制工具'!V164</f>
        <v/>
      </c>
      <c r="F211" s="304">
        <f>'规制工具'!R164</f>
        <v/>
      </c>
      <c r="G211" s="304">
        <f>'规制工具'!S164</f>
        <v/>
      </c>
      <c r="H211" s="304">
        <f>'规制工具'!L164</f>
        <v/>
      </c>
      <c r="I211" s="304" t="inlineStr">
        <is>
          <t>规制工具</t>
        </is>
      </c>
      <c r="J211" s="304">
        <f>'规制工具'!C164</f>
        <v/>
      </c>
      <c r="K211" s="304">
        <f>'规制工具'!E164</f>
        <v/>
      </c>
      <c r="L211" s="304">
        <f>'规制工具'!F164</f>
        <v/>
      </c>
      <c r="M211" s="304">
        <f>'规制工具'!M164</f>
        <v/>
      </c>
    </row>
    <row r="212">
      <c r="A212" s="304">
        <f>'规制工具'!A165</f>
        <v/>
      </c>
      <c r="B212" s="304">
        <f>'规制工具'!D165</f>
        <v/>
      </c>
      <c r="C212" s="304">
        <f>'规制工具'!H165</f>
        <v/>
      </c>
      <c r="D212" s="304">
        <f>'规制工具'!G165</f>
        <v/>
      </c>
      <c r="E212" s="304">
        <f>'规制工具'!V165</f>
        <v/>
      </c>
      <c r="F212" s="304">
        <f>'规制工具'!R165</f>
        <v/>
      </c>
      <c r="G212" s="304">
        <f>'规制工具'!S165</f>
        <v/>
      </c>
      <c r="H212" s="304">
        <f>'规制工具'!L165</f>
        <v/>
      </c>
      <c r="I212" s="304" t="inlineStr">
        <is>
          <t>规制工具</t>
        </is>
      </c>
      <c r="J212" s="304">
        <f>'规制工具'!C165</f>
        <v/>
      </c>
      <c r="K212" s="304">
        <f>'规制工具'!E165</f>
        <v/>
      </c>
      <c r="L212" s="304">
        <f>'规制工具'!F165</f>
        <v/>
      </c>
      <c r="M212" s="304">
        <f>'规制工具'!M165</f>
        <v/>
      </c>
    </row>
    <row r="213">
      <c r="A213" s="304">
        <f>'政府投资与消费'!A3</f>
        <v/>
      </c>
      <c r="B213" s="304">
        <f>'政府投资与消费'!D3</f>
        <v/>
      </c>
      <c r="C213" s="304">
        <f>'政府投资与消费'!H3</f>
        <v/>
      </c>
      <c r="D213" s="304">
        <f>'政府投资与消费'!G3</f>
        <v/>
      </c>
      <c r="E213" s="304">
        <f>'政府投资与消费'!V3</f>
        <v/>
      </c>
      <c r="F213" s="304">
        <f>'政府投资与消费'!R3</f>
        <v/>
      </c>
      <c r="G213" s="304">
        <f>'政府投资与消费'!S3</f>
        <v/>
      </c>
      <c r="H213" s="304">
        <f>'政府投资与消费'!L3</f>
        <v/>
      </c>
      <c r="I213" s="304" t="inlineStr">
        <is>
          <t>政府投资与消费</t>
        </is>
      </c>
      <c r="J213" s="304">
        <f>'政府投资与消费'!C3</f>
        <v/>
      </c>
      <c r="K213" s="304">
        <f>'政府投资与消费'!E3</f>
        <v/>
      </c>
      <c r="L213" s="304">
        <f>'政府投资与消费'!F3</f>
        <v/>
      </c>
      <c r="M213" s="304">
        <f>'政府投资与消费'!M3</f>
        <v/>
      </c>
    </row>
    <row r="214">
      <c r="A214" s="304">
        <f>'政府投资与消费'!A4</f>
        <v/>
      </c>
      <c r="B214" s="304">
        <f>'政府投资与消费'!D4</f>
        <v/>
      </c>
      <c r="C214" s="304">
        <f>'政府投资与消费'!H4</f>
        <v/>
      </c>
      <c r="D214" s="304">
        <f>'政府投资与消费'!G4</f>
        <v/>
      </c>
      <c r="E214" s="304">
        <f>'政府投资与消费'!V4</f>
        <v/>
      </c>
      <c r="F214" s="304">
        <f>'政府投资与消费'!R4</f>
        <v/>
      </c>
      <c r="G214" s="304">
        <f>'政府投资与消费'!S4</f>
        <v/>
      </c>
      <c r="H214" s="304">
        <f>'政府投资与消费'!L4</f>
        <v/>
      </c>
      <c r="I214" s="304" t="inlineStr">
        <is>
          <t>政府投资与消费</t>
        </is>
      </c>
      <c r="J214" s="304">
        <f>'政府投资与消费'!C4</f>
        <v/>
      </c>
      <c r="K214" s="304">
        <f>'政府投资与消费'!E4</f>
        <v/>
      </c>
      <c r="L214" s="304">
        <f>'政府投资与消费'!F4</f>
        <v/>
      </c>
      <c r="M214" s="304">
        <f>'政府投资与消费'!M4</f>
        <v/>
      </c>
    </row>
    <row r="215">
      <c r="A215" s="304">
        <f>'政府投资与消费'!A5</f>
        <v/>
      </c>
      <c r="B215" s="304">
        <f>'政府投资与消费'!D5</f>
        <v/>
      </c>
      <c r="C215" s="304">
        <f>'政府投资与消费'!H5</f>
        <v/>
      </c>
      <c r="D215" s="304">
        <f>'政府投资与消费'!G5</f>
        <v/>
      </c>
      <c r="E215" s="304">
        <f>'政府投资与消费'!V5</f>
        <v/>
      </c>
      <c r="F215" s="304">
        <f>'政府投资与消费'!R5</f>
        <v/>
      </c>
      <c r="G215" s="304">
        <f>'政府投资与消费'!S5</f>
        <v/>
      </c>
      <c r="H215" s="304">
        <f>'政府投资与消费'!L5</f>
        <v/>
      </c>
      <c r="I215" s="304" t="inlineStr">
        <is>
          <t>政府投资与消费</t>
        </is>
      </c>
      <c r="J215" s="304">
        <f>'政府投资与消费'!C5</f>
        <v/>
      </c>
      <c r="K215" s="304">
        <f>'政府投资与消费'!E5</f>
        <v/>
      </c>
      <c r="L215" s="304">
        <f>'政府投资与消费'!F5</f>
        <v/>
      </c>
      <c r="M215" s="304">
        <f>'政府投资与消费'!M5</f>
        <v/>
      </c>
    </row>
    <row r="216">
      <c r="A216" s="304">
        <f>'政府投资与消费'!A6</f>
        <v/>
      </c>
      <c r="B216" s="304">
        <f>'政府投资与消费'!D6</f>
        <v/>
      </c>
      <c r="C216" s="304">
        <f>'政府投资与消费'!H6</f>
        <v/>
      </c>
      <c r="D216" s="304">
        <f>'政府投资与消费'!G6</f>
        <v/>
      </c>
      <c r="E216" s="304">
        <f>'政府投资与消费'!V6</f>
        <v/>
      </c>
      <c r="F216" s="304">
        <f>'政府投资与消费'!R6</f>
        <v/>
      </c>
      <c r="G216" s="304">
        <f>'政府投资与消费'!S6</f>
        <v/>
      </c>
      <c r="H216" s="304">
        <f>'政府投资与消费'!L6</f>
        <v/>
      </c>
      <c r="I216" s="304" t="inlineStr">
        <is>
          <t>政府投资与消费</t>
        </is>
      </c>
      <c r="J216" s="304">
        <f>'政府投资与消费'!C6</f>
        <v/>
      </c>
      <c r="K216" s="304">
        <f>'政府投资与消费'!E6</f>
        <v/>
      </c>
      <c r="L216" s="304">
        <f>'政府投资与消费'!F6</f>
        <v/>
      </c>
      <c r="M216" s="304">
        <f>'政府投资与消费'!M6</f>
        <v/>
      </c>
    </row>
    <row r="217">
      <c r="A217" s="304">
        <f>'政府投资与消费'!A7</f>
        <v/>
      </c>
      <c r="B217" s="304">
        <f>'政府投资与消费'!D7</f>
        <v/>
      </c>
      <c r="C217" s="304">
        <f>'政府投资与消费'!H7</f>
        <v/>
      </c>
      <c r="D217" s="304">
        <f>'政府投资与消费'!G7</f>
        <v/>
      </c>
      <c r="E217" s="304">
        <f>'政府投资与消费'!V7</f>
        <v/>
      </c>
      <c r="F217" s="304">
        <f>'政府投资与消费'!R7</f>
        <v/>
      </c>
      <c r="G217" s="304">
        <f>'政府投资与消费'!S7</f>
        <v/>
      </c>
      <c r="H217" s="304">
        <f>'政府投资与消费'!L7</f>
        <v/>
      </c>
      <c r="I217" s="304" t="inlineStr">
        <is>
          <t>政府投资与消费</t>
        </is>
      </c>
      <c r="J217" s="304">
        <f>'政府投资与消费'!C7</f>
        <v/>
      </c>
      <c r="K217" s="304">
        <f>'政府投资与消费'!E7</f>
        <v/>
      </c>
      <c r="L217" s="304">
        <f>'政府投资与消费'!F7</f>
        <v/>
      </c>
      <c r="M217" s="304">
        <f>'政府投资与消费'!M7</f>
        <v/>
      </c>
    </row>
    <row r="218">
      <c r="A218" s="304">
        <f>'政府投资与消费'!A8</f>
        <v/>
      </c>
      <c r="B218" s="304">
        <f>'政府投资与消费'!D8</f>
        <v/>
      </c>
      <c r="C218" s="304">
        <f>'政府投资与消费'!H8</f>
        <v/>
      </c>
      <c r="D218" s="304">
        <f>'政府投资与消费'!G8</f>
        <v/>
      </c>
      <c r="E218" s="304">
        <f>'政府投资与消费'!V8</f>
        <v/>
      </c>
      <c r="F218" s="304">
        <f>'政府投资与消费'!R8</f>
        <v/>
      </c>
      <c r="G218" s="304">
        <f>'政府投资与消费'!S8</f>
        <v/>
      </c>
      <c r="H218" s="304">
        <f>'政府投资与消费'!L8</f>
        <v/>
      </c>
      <c r="I218" s="304" t="inlineStr">
        <is>
          <t>政府投资与消费</t>
        </is>
      </c>
      <c r="J218" s="304">
        <f>'政府投资与消费'!C8</f>
        <v/>
      </c>
      <c r="K218" s="304">
        <f>'政府投资与消费'!E8</f>
        <v/>
      </c>
      <c r="L218" s="304">
        <f>'政府投资与消费'!F8</f>
        <v/>
      </c>
      <c r="M218" s="304">
        <f>'政府投资与消费'!M8</f>
        <v/>
      </c>
    </row>
    <row r="219">
      <c r="A219" s="304">
        <f>'政府投资与消费'!A9</f>
        <v/>
      </c>
      <c r="B219" s="304">
        <f>'政府投资与消费'!D9</f>
        <v/>
      </c>
      <c r="C219" s="304">
        <f>'政府投资与消费'!H9</f>
        <v/>
      </c>
      <c r="D219" s="304">
        <f>'政府投资与消费'!G9</f>
        <v/>
      </c>
      <c r="E219" s="304">
        <f>'政府投资与消费'!V9</f>
        <v/>
      </c>
      <c r="F219" s="304">
        <f>'政府投资与消费'!R9</f>
        <v/>
      </c>
      <c r="G219" s="304">
        <f>'政府投资与消费'!S9</f>
        <v/>
      </c>
      <c r="H219" s="304">
        <f>'政府投资与消费'!L9</f>
        <v/>
      </c>
      <c r="I219" s="304" t="inlineStr">
        <is>
          <t>政府投资与消费</t>
        </is>
      </c>
      <c r="J219" s="304">
        <f>'政府投资与消费'!C9</f>
        <v/>
      </c>
      <c r="K219" s="304">
        <f>'政府投资与消费'!E9</f>
        <v/>
      </c>
      <c r="L219" s="304">
        <f>'政府投资与消费'!F9</f>
        <v/>
      </c>
      <c r="M219" s="304">
        <f>'政府投资与消费'!M9</f>
        <v/>
      </c>
    </row>
    <row r="220">
      <c r="A220" s="304">
        <f>'政府投资与消费'!A10</f>
        <v/>
      </c>
      <c r="B220" s="304">
        <f>'政府投资与消费'!D10</f>
        <v/>
      </c>
      <c r="C220" s="304">
        <f>'政府投资与消费'!H10</f>
        <v/>
      </c>
      <c r="D220" s="304">
        <f>'政府投资与消费'!G10</f>
        <v/>
      </c>
      <c r="E220" s="304">
        <f>'政府投资与消费'!V10</f>
        <v/>
      </c>
      <c r="F220" s="304">
        <f>'政府投资与消费'!R10</f>
        <v/>
      </c>
      <c r="G220" s="304">
        <f>'政府投资与消费'!S10</f>
        <v/>
      </c>
      <c r="H220" s="304">
        <f>'政府投资与消费'!L10</f>
        <v/>
      </c>
      <c r="I220" s="304" t="inlineStr">
        <is>
          <t>政府投资与消费</t>
        </is>
      </c>
      <c r="J220" s="304">
        <f>'政府投资与消费'!C10</f>
        <v/>
      </c>
      <c r="K220" s="304">
        <f>'政府投资与消费'!E10</f>
        <v/>
      </c>
      <c r="L220" s="304">
        <f>'政府投资与消费'!F10</f>
        <v/>
      </c>
      <c r="M220" s="304">
        <f>'政府投资与消费'!M10</f>
        <v/>
      </c>
    </row>
    <row r="221">
      <c r="A221" s="304">
        <f>'政府投资与消费'!A11</f>
        <v/>
      </c>
      <c r="B221" s="304">
        <f>'政府投资与消费'!D11</f>
        <v/>
      </c>
      <c r="C221" s="304">
        <f>'政府投资与消费'!H11</f>
        <v/>
      </c>
      <c r="D221" s="304">
        <f>'政府投资与消费'!G11</f>
        <v/>
      </c>
      <c r="E221" s="304">
        <f>'政府投资与消费'!V11</f>
        <v/>
      </c>
      <c r="F221" s="304">
        <f>'政府投资与消费'!R11</f>
        <v/>
      </c>
      <c r="G221" s="304">
        <f>'政府投资与消费'!S11</f>
        <v/>
      </c>
      <c r="H221" s="304">
        <f>'政府投资与消费'!L11</f>
        <v/>
      </c>
      <c r="I221" s="304" t="inlineStr">
        <is>
          <t>政府投资与消费</t>
        </is>
      </c>
      <c r="J221" s="304">
        <f>'政府投资与消费'!C11</f>
        <v/>
      </c>
      <c r="K221" s="304">
        <f>'政府投资与消费'!E11</f>
        <v/>
      </c>
      <c r="L221" s="304">
        <f>'政府投资与消费'!F11</f>
        <v/>
      </c>
      <c r="M221" s="304">
        <f>'政府投资与消费'!M11</f>
        <v/>
      </c>
    </row>
    <row r="222">
      <c r="A222" s="304">
        <f>'政府投资与消费'!A12</f>
        <v/>
      </c>
      <c r="B222" s="304">
        <f>'政府投资与消费'!D12</f>
        <v/>
      </c>
      <c r="C222" s="304">
        <f>'政府投资与消费'!H12</f>
        <v/>
      </c>
      <c r="D222" s="304">
        <f>'政府投资与消费'!G12</f>
        <v/>
      </c>
      <c r="E222" s="304">
        <f>'政府投资与消费'!V12</f>
        <v/>
      </c>
      <c r="F222" s="304">
        <f>'政府投资与消费'!R12</f>
        <v/>
      </c>
      <c r="G222" s="304">
        <f>'政府投资与消费'!S12</f>
        <v/>
      </c>
      <c r="H222" s="304">
        <f>'政府投资与消费'!L12</f>
        <v/>
      </c>
      <c r="I222" s="304" t="inlineStr">
        <is>
          <t>政府投资与消费</t>
        </is>
      </c>
      <c r="J222" s="304">
        <f>'政府投资与消费'!C12</f>
        <v/>
      </c>
      <c r="K222" s="304">
        <f>'政府投资与消费'!E12</f>
        <v/>
      </c>
      <c r="L222" s="304">
        <f>'政府投资与消费'!F12</f>
        <v/>
      </c>
      <c r="M222" s="304">
        <f>'政府投资与消费'!M12</f>
        <v/>
      </c>
    </row>
    <row r="223">
      <c r="A223" s="304">
        <f>'政府投资与消费'!A13</f>
        <v/>
      </c>
      <c r="B223" s="304">
        <f>'政府投资与消费'!D13</f>
        <v/>
      </c>
      <c r="C223" s="304">
        <f>'政府投资与消费'!H13</f>
        <v/>
      </c>
      <c r="D223" s="304">
        <f>'政府投资与消费'!G13</f>
        <v/>
      </c>
      <c r="E223" s="304">
        <f>'政府投资与消费'!V13</f>
        <v/>
      </c>
      <c r="F223" s="304">
        <f>'政府投资与消费'!R13</f>
        <v/>
      </c>
      <c r="G223" s="304">
        <f>'政府投资与消费'!S13</f>
        <v/>
      </c>
      <c r="H223" s="304">
        <f>'政府投资与消费'!L13</f>
        <v/>
      </c>
      <c r="I223" s="304" t="inlineStr">
        <is>
          <t>政府投资与消费</t>
        </is>
      </c>
      <c r="J223" s="304">
        <f>'政府投资与消费'!C13</f>
        <v/>
      </c>
      <c r="K223" s="304">
        <f>'政府投资与消费'!E13</f>
        <v/>
      </c>
      <c r="L223" s="304">
        <f>'政府投资与消费'!F13</f>
        <v/>
      </c>
      <c r="M223" s="304">
        <f>'政府投资与消费'!M13</f>
        <v/>
      </c>
    </row>
    <row r="224">
      <c r="A224" s="304">
        <f>'政府投资与消费'!A14</f>
        <v/>
      </c>
      <c r="B224" s="304">
        <f>'政府投资与消费'!D14</f>
        <v/>
      </c>
      <c r="C224" s="304">
        <f>'政府投资与消费'!H14</f>
        <v/>
      </c>
      <c r="D224" s="304">
        <f>'政府投资与消费'!G14</f>
        <v/>
      </c>
      <c r="E224" s="304">
        <f>'政府投资与消费'!V14</f>
        <v/>
      </c>
      <c r="F224" s="304">
        <f>'政府投资与消费'!R14</f>
        <v/>
      </c>
      <c r="G224" s="304">
        <f>'政府投资与消费'!S14</f>
        <v/>
      </c>
      <c r="H224" s="304">
        <f>'政府投资与消费'!L14</f>
        <v/>
      </c>
      <c r="I224" s="304" t="inlineStr">
        <is>
          <t>政府投资与消费</t>
        </is>
      </c>
      <c r="J224" s="304">
        <f>'政府投资与消费'!C14</f>
        <v/>
      </c>
      <c r="K224" s="304">
        <f>'政府投资与消费'!E14</f>
        <v/>
      </c>
      <c r="L224" s="304">
        <f>'政府投资与消费'!F14</f>
        <v/>
      </c>
      <c r="M224" s="304">
        <f>'政府投资与消费'!M14</f>
        <v/>
      </c>
    </row>
    <row r="225">
      <c r="A225" s="304">
        <f>'政府投资与消费'!A15</f>
        <v/>
      </c>
      <c r="B225" s="304">
        <f>'政府投资与消费'!D15</f>
        <v/>
      </c>
      <c r="C225" s="304">
        <f>'政府投资与消费'!H15</f>
        <v/>
      </c>
      <c r="D225" s="304">
        <f>'政府投资与消费'!G15</f>
        <v/>
      </c>
      <c r="E225" s="304">
        <f>'政府投资与消费'!V15</f>
        <v/>
      </c>
      <c r="F225" s="304">
        <f>'政府投资与消费'!R15</f>
        <v/>
      </c>
      <c r="G225" s="304">
        <f>'政府投资与消费'!S15</f>
        <v/>
      </c>
      <c r="H225" s="304">
        <f>'政府投资与消费'!L15</f>
        <v/>
      </c>
      <c r="I225" s="304" t="inlineStr">
        <is>
          <t>政府投资与消费</t>
        </is>
      </c>
      <c r="J225" s="304">
        <f>'政府投资与消费'!C15</f>
        <v/>
      </c>
      <c r="K225" s="304">
        <f>'政府投资与消费'!E15</f>
        <v/>
      </c>
      <c r="L225" s="304">
        <f>'政府投资与消费'!F15</f>
        <v/>
      </c>
      <c r="M225" s="304">
        <f>'政府投资与消费'!M15</f>
        <v/>
      </c>
    </row>
    <row r="226">
      <c r="A226" s="304">
        <f>'政府投资与消费'!A16</f>
        <v/>
      </c>
      <c r="B226" s="304">
        <f>'政府投资与消费'!D16</f>
        <v/>
      </c>
      <c r="C226" s="304">
        <f>'政府投资与消费'!H16</f>
        <v/>
      </c>
      <c r="D226" s="304">
        <f>'政府投资与消费'!G16</f>
        <v/>
      </c>
      <c r="E226" s="304">
        <f>'政府投资与消费'!V16</f>
        <v/>
      </c>
      <c r="F226" s="304">
        <f>'政府投资与消费'!R16</f>
        <v/>
      </c>
      <c r="G226" s="304">
        <f>'政府投资与消费'!S16</f>
        <v/>
      </c>
      <c r="H226" s="304">
        <f>'政府投资与消费'!L16</f>
        <v/>
      </c>
      <c r="I226" s="304" t="inlineStr">
        <is>
          <t>政府投资与消费</t>
        </is>
      </c>
      <c r="J226" s="304">
        <f>'政府投资与消费'!C16</f>
        <v/>
      </c>
      <c r="K226" s="304">
        <f>'政府投资与消费'!E16</f>
        <v/>
      </c>
      <c r="L226" s="304">
        <f>'政府投资与消费'!F16</f>
        <v/>
      </c>
      <c r="M226" s="304">
        <f>'政府投资与消费'!M16</f>
        <v/>
      </c>
    </row>
    <row r="227">
      <c r="A227" s="304">
        <f>'政府投资与消费'!A17</f>
        <v/>
      </c>
      <c r="B227" s="304">
        <f>'政府投资与消费'!D17</f>
        <v/>
      </c>
      <c r="C227" s="304">
        <f>'政府投资与消费'!H17</f>
        <v/>
      </c>
      <c r="D227" s="304">
        <f>'政府投资与消费'!G17</f>
        <v/>
      </c>
      <c r="E227" s="304">
        <f>'政府投资与消费'!V17</f>
        <v/>
      </c>
      <c r="F227" s="304">
        <f>'政府投资与消费'!R17</f>
        <v/>
      </c>
      <c r="G227" s="304">
        <f>'政府投资与消费'!S17</f>
        <v/>
      </c>
      <c r="H227" s="304">
        <f>'政府投资与消费'!L17</f>
        <v/>
      </c>
      <c r="I227" s="304" t="inlineStr">
        <is>
          <t>政府投资与消费</t>
        </is>
      </c>
      <c r="J227" s="304">
        <f>'政府投资与消费'!C17</f>
        <v/>
      </c>
      <c r="K227" s="304">
        <f>'政府投资与消费'!E17</f>
        <v/>
      </c>
      <c r="L227" s="304">
        <f>'政府投资与消费'!F17</f>
        <v/>
      </c>
      <c r="M227" s="304">
        <f>'政府投资与消费'!M17</f>
        <v/>
      </c>
    </row>
    <row r="228">
      <c r="A228" s="304">
        <f>'政府投资与消费'!A18</f>
        <v/>
      </c>
      <c r="B228" s="304">
        <f>'政府投资与消费'!D18</f>
        <v/>
      </c>
      <c r="C228" s="304">
        <f>'政府投资与消费'!H18</f>
        <v/>
      </c>
      <c r="D228" s="304">
        <f>'政府投资与消费'!G18</f>
        <v/>
      </c>
      <c r="E228" s="304">
        <f>'政府投资与消费'!V18</f>
        <v/>
      </c>
      <c r="F228" s="304">
        <f>'政府投资与消费'!R18</f>
        <v/>
      </c>
      <c r="G228" s="304">
        <f>'政府投资与消费'!S18</f>
        <v/>
      </c>
      <c r="H228" s="304">
        <f>'政府投资与消费'!L18</f>
        <v/>
      </c>
      <c r="I228" s="304" t="inlineStr">
        <is>
          <t>政府投资与消费</t>
        </is>
      </c>
      <c r="J228" s="304">
        <f>'政府投资与消费'!C18</f>
        <v/>
      </c>
      <c r="K228" s="304">
        <f>'政府投资与消费'!E18</f>
        <v/>
      </c>
      <c r="L228" s="304">
        <f>'政府投资与消费'!F18</f>
        <v/>
      </c>
      <c r="M228" s="304">
        <f>'政府投资与消费'!M18</f>
        <v/>
      </c>
    </row>
    <row r="229">
      <c r="A229" s="304">
        <f>'政府投资与消费'!A19</f>
        <v/>
      </c>
      <c r="B229" s="304">
        <f>'政府投资与消费'!D19</f>
        <v/>
      </c>
      <c r="C229" s="304">
        <f>'政府投资与消费'!H19</f>
        <v/>
      </c>
      <c r="D229" s="304">
        <f>'政府投资与消费'!G19</f>
        <v/>
      </c>
      <c r="E229" s="304">
        <f>'政府投资与消费'!V19</f>
        <v/>
      </c>
      <c r="F229" s="304">
        <f>'政府投资与消费'!R19</f>
        <v/>
      </c>
      <c r="G229" s="304">
        <f>'政府投资与消费'!S19</f>
        <v/>
      </c>
      <c r="H229" s="304">
        <f>'政府投资与消费'!L19</f>
        <v/>
      </c>
      <c r="I229" s="304" t="inlineStr">
        <is>
          <t>政府投资与消费</t>
        </is>
      </c>
      <c r="J229" s="304">
        <f>'政府投资与消费'!C19</f>
        <v/>
      </c>
      <c r="K229" s="304">
        <f>'政府投资与消费'!E19</f>
        <v/>
      </c>
      <c r="L229" s="304">
        <f>'政府投资与消费'!F19</f>
        <v/>
      </c>
      <c r="M229" s="304">
        <f>'政府投资与消费'!M19</f>
        <v/>
      </c>
    </row>
    <row r="230">
      <c r="A230" s="304">
        <f>'政府投资与消费'!A20</f>
        <v/>
      </c>
      <c r="B230" s="304">
        <f>'政府投资与消费'!D20</f>
        <v/>
      </c>
      <c r="C230" s="304">
        <f>'政府投资与消费'!H20</f>
        <v/>
      </c>
      <c r="D230" s="304">
        <f>'政府投资与消费'!G20</f>
        <v/>
      </c>
      <c r="E230" s="304">
        <f>'政府投资与消费'!V20</f>
        <v/>
      </c>
      <c r="F230" s="304">
        <f>'政府投资与消费'!R20</f>
        <v/>
      </c>
      <c r="G230" s="304">
        <f>'政府投资与消费'!S20</f>
        <v/>
      </c>
      <c r="H230" s="304">
        <f>'政府投资与消费'!L20</f>
        <v/>
      </c>
      <c r="I230" s="304" t="inlineStr">
        <is>
          <t>政府投资与消费</t>
        </is>
      </c>
      <c r="J230" s="304">
        <f>'政府投资与消费'!C20</f>
        <v/>
      </c>
      <c r="K230" s="304">
        <f>'政府投资与消费'!E20</f>
        <v/>
      </c>
      <c r="L230" s="304">
        <f>'政府投资与消费'!F20</f>
        <v/>
      </c>
      <c r="M230" s="304">
        <f>'政府投资与消费'!M20</f>
        <v/>
      </c>
    </row>
    <row r="231">
      <c r="A231" s="304">
        <f>'政府投资与消费'!A21</f>
        <v/>
      </c>
      <c r="B231" s="304">
        <f>'政府投资与消费'!D21</f>
        <v/>
      </c>
      <c r="C231" s="304">
        <f>'政府投资与消费'!H21</f>
        <v/>
      </c>
      <c r="D231" s="304">
        <f>'政府投资与消费'!G21</f>
        <v/>
      </c>
      <c r="E231" s="304">
        <f>'政府投资与消费'!V21</f>
        <v/>
      </c>
      <c r="F231" s="304">
        <f>'政府投资与消费'!R21</f>
        <v/>
      </c>
      <c r="G231" s="304">
        <f>'政府投资与消费'!S21</f>
        <v/>
      </c>
      <c r="H231" s="304">
        <f>'政府投资与消费'!L21</f>
        <v/>
      </c>
      <c r="I231" s="304" t="inlineStr">
        <is>
          <t>政府投资与消费</t>
        </is>
      </c>
      <c r="J231" s="304">
        <f>'政府投资与消费'!C21</f>
        <v/>
      </c>
      <c r="K231" s="304">
        <f>'政府投资与消费'!E21</f>
        <v/>
      </c>
      <c r="L231" s="304">
        <f>'政府投资与消费'!F21</f>
        <v/>
      </c>
      <c r="M231" s="304">
        <f>'政府投资与消费'!M21</f>
        <v/>
      </c>
    </row>
    <row r="232">
      <c r="A232" s="304">
        <f>'政府投资与消费'!A22</f>
        <v/>
      </c>
      <c r="B232" s="304">
        <f>'政府投资与消费'!D22</f>
        <v/>
      </c>
      <c r="C232" s="304">
        <f>'政府投资与消费'!H22</f>
        <v/>
      </c>
      <c r="D232" s="304">
        <f>'政府投资与消费'!G22</f>
        <v/>
      </c>
      <c r="E232" s="304">
        <f>'政府投资与消费'!V22</f>
        <v/>
      </c>
      <c r="F232" s="304">
        <f>'政府投资与消费'!R22</f>
        <v/>
      </c>
      <c r="G232" s="304">
        <f>'政府投资与消费'!S22</f>
        <v/>
      </c>
      <c r="H232" s="304">
        <f>'政府投资与消费'!L22</f>
        <v/>
      </c>
      <c r="I232" s="304" t="inlineStr">
        <is>
          <t>政府投资与消费</t>
        </is>
      </c>
      <c r="J232" s="304">
        <f>'政府投资与消费'!C22</f>
        <v/>
      </c>
      <c r="K232" s="304">
        <f>'政府投资与消费'!E22</f>
        <v/>
      </c>
      <c r="L232" s="304">
        <f>'政府投资与消费'!F22</f>
        <v/>
      </c>
      <c r="M232" s="304">
        <f>'政府投资与消费'!M22</f>
        <v/>
      </c>
    </row>
    <row r="233">
      <c r="A233" s="304">
        <f>'政府投资与消费'!A23</f>
        <v/>
      </c>
      <c r="B233" s="304">
        <f>'政府投资与消费'!D23</f>
        <v/>
      </c>
      <c r="C233" s="304">
        <f>'政府投资与消费'!H23</f>
        <v/>
      </c>
      <c r="D233" s="304">
        <f>'政府投资与消费'!G23</f>
        <v/>
      </c>
      <c r="E233" s="304">
        <f>'政府投资与消费'!V23</f>
        <v/>
      </c>
      <c r="F233" s="304">
        <f>'政府投资与消费'!R23</f>
        <v/>
      </c>
      <c r="G233" s="304">
        <f>'政府投资与消费'!S23</f>
        <v/>
      </c>
      <c r="H233" s="304">
        <f>'政府投资与消费'!L23</f>
        <v/>
      </c>
      <c r="I233" s="304" t="inlineStr">
        <is>
          <t>政府投资与消费</t>
        </is>
      </c>
      <c r="J233" s="304">
        <f>'政府投资与消费'!C23</f>
        <v/>
      </c>
      <c r="K233" s="304">
        <f>'政府投资与消费'!E23</f>
        <v/>
      </c>
      <c r="L233" s="304">
        <f>'政府投资与消费'!F23</f>
        <v/>
      </c>
      <c r="M233" s="304">
        <f>'政府投资与消费'!M23</f>
        <v/>
      </c>
    </row>
    <row r="234">
      <c r="A234" s="304">
        <f>'政府投资与消费'!A24</f>
        <v/>
      </c>
      <c r="B234" s="304">
        <f>'政府投资与消费'!D24</f>
        <v/>
      </c>
      <c r="C234" s="304">
        <f>'政府投资与消费'!H24</f>
        <v/>
      </c>
      <c r="D234" s="304">
        <f>'政府投资与消费'!G24</f>
        <v/>
      </c>
      <c r="E234" s="304">
        <f>'政府投资与消费'!V24</f>
        <v/>
      </c>
      <c r="F234" s="304">
        <f>'政府投资与消费'!R24</f>
        <v/>
      </c>
      <c r="G234" s="304">
        <f>'政府投资与消费'!S24</f>
        <v/>
      </c>
      <c r="H234" s="304">
        <f>'政府投资与消费'!L24</f>
        <v/>
      </c>
      <c r="I234" s="304" t="inlineStr">
        <is>
          <t>政府投资与消费</t>
        </is>
      </c>
      <c r="J234" s="304">
        <f>'政府投资与消费'!C24</f>
        <v/>
      </c>
      <c r="K234" s="304">
        <f>'政府投资与消费'!E24</f>
        <v/>
      </c>
      <c r="L234" s="304">
        <f>'政府投资与消费'!F24</f>
        <v/>
      </c>
      <c r="M234" s="304">
        <f>'政府投资与消费'!M24</f>
        <v/>
      </c>
    </row>
    <row r="235">
      <c r="A235" s="304">
        <f>'政府投资与消费'!A25</f>
        <v/>
      </c>
      <c r="B235" s="304">
        <f>'政府投资与消费'!D25</f>
        <v/>
      </c>
      <c r="C235" s="304">
        <f>'政府投资与消费'!H25</f>
        <v/>
      </c>
      <c r="D235" s="304">
        <f>'政府投资与消费'!G25</f>
        <v/>
      </c>
      <c r="E235" s="304">
        <f>'政府投资与消费'!V25</f>
        <v/>
      </c>
      <c r="F235" s="304">
        <f>'政府投资与消费'!R25</f>
        <v/>
      </c>
      <c r="G235" s="304">
        <f>'政府投资与消费'!S25</f>
        <v/>
      </c>
      <c r="H235" s="304">
        <f>'政府投资与消费'!L25</f>
        <v/>
      </c>
      <c r="I235" s="304" t="inlineStr">
        <is>
          <t>政府投资与消费</t>
        </is>
      </c>
      <c r="J235" s="304">
        <f>'政府投资与消费'!C25</f>
        <v/>
      </c>
      <c r="K235" s="304">
        <f>'政府投资与消费'!E25</f>
        <v/>
      </c>
      <c r="L235" s="304">
        <f>'政府投资与消费'!F25</f>
        <v/>
      </c>
      <c r="M235" s="304">
        <f>'政府投资与消费'!M25</f>
        <v/>
      </c>
    </row>
    <row r="236">
      <c r="A236" s="304">
        <f>'信息工具'!A3</f>
        <v/>
      </c>
      <c r="B236" s="304">
        <f>'信息工具'!D3</f>
        <v/>
      </c>
      <c r="C236" s="304">
        <f>'信息工具'!H3</f>
        <v/>
      </c>
      <c r="D236" s="304">
        <f>'信息工具'!G3</f>
        <v/>
      </c>
      <c r="E236" s="304">
        <f>'信息工具'!V3</f>
        <v/>
      </c>
      <c r="F236" s="304">
        <f>'信息工具'!R3</f>
        <v/>
      </c>
      <c r="G236" s="304">
        <f>'信息工具'!S3</f>
        <v/>
      </c>
      <c r="H236" s="304">
        <f>'信息工具'!L3</f>
        <v/>
      </c>
      <c r="I236" s="304" t="inlineStr">
        <is>
          <t>信息工具</t>
        </is>
      </c>
      <c r="J236" s="304">
        <f>'信息工具'!C3</f>
        <v/>
      </c>
      <c r="K236" s="304">
        <f>'信息工具'!E3</f>
        <v/>
      </c>
      <c r="L236" s="304">
        <f>'信息工具'!F3</f>
        <v/>
      </c>
      <c r="M236" s="304">
        <f>'信息工具'!M3</f>
        <v/>
      </c>
    </row>
    <row r="237">
      <c r="A237" s="304">
        <f>'信息工具'!A4</f>
        <v/>
      </c>
      <c r="B237" s="304">
        <f>'信息工具'!D4</f>
        <v/>
      </c>
      <c r="C237" s="304">
        <f>'信息工具'!H4</f>
        <v/>
      </c>
      <c r="D237" s="304">
        <f>'信息工具'!G4</f>
        <v/>
      </c>
      <c r="E237" s="304">
        <f>'信息工具'!V4</f>
        <v/>
      </c>
      <c r="F237" s="304">
        <f>'信息工具'!R4</f>
        <v/>
      </c>
      <c r="G237" s="304">
        <f>'信息工具'!S4</f>
        <v/>
      </c>
      <c r="H237" s="304">
        <f>'信息工具'!L4</f>
        <v/>
      </c>
      <c r="I237" s="304" t="inlineStr">
        <is>
          <t>信息工具</t>
        </is>
      </c>
      <c r="J237" s="304">
        <f>'信息工具'!C4</f>
        <v/>
      </c>
      <c r="K237" s="304">
        <f>'信息工具'!E4</f>
        <v/>
      </c>
      <c r="L237" s="304">
        <f>'信息工具'!F4</f>
        <v/>
      </c>
      <c r="M237" s="304">
        <f>'信息工具'!M4</f>
        <v/>
      </c>
    </row>
    <row r="238">
      <c r="A238" s="304">
        <f>'信息工具'!A5</f>
        <v/>
      </c>
      <c r="B238" s="304">
        <f>'信息工具'!D5</f>
        <v/>
      </c>
      <c r="C238" s="304">
        <f>'信息工具'!H5</f>
        <v/>
      </c>
      <c r="D238" s="304">
        <f>'信息工具'!G5</f>
        <v/>
      </c>
      <c r="E238" s="304">
        <f>'信息工具'!V5</f>
        <v/>
      </c>
      <c r="F238" s="304">
        <f>'信息工具'!R5</f>
        <v/>
      </c>
      <c r="G238" s="304">
        <f>'信息工具'!S5</f>
        <v/>
      </c>
      <c r="H238" s="304">
        <f>'信息工具'!L5</f>
        <v/>
      </c>
      <c r="I238" s="304" t="inlineStr">
        <is>
          <t>信息工具</t>
        </is>
      </c>
      <c r="J238" s="304">
        <f>'信息工具'!C5</f>
        <v/>
      </c>
      <c r="K238" s="304">
        <f>'信息工具'!E5</f>
        <v/>
      </c>
      <c r="L238" s="304">
        <f>'信息工具'!F5</f>
        <v/>
      </c>
      <c r="M238" s="304">
        <f>'信息工具'!M5</f>
        <v/>
      </c>
    </row>
    <row r="239">
      <c r="A239" s="304">
        <f>'信息工具'!A6</f>
        <v/>
      </c>
      <c r="B239" s="304">
        <f>'信息工具'!D6</f>
        <v/>
      </c>
      <c r="C239" s="304">
        <f>'信息工具'!H6</f>
        <v/>
      </c>
      <c r="D239" s="304">
        <f>'信息工具'!G6</f>
        <v/>
      </c>
      <c r="E239" s="304">
        <f>'信息工具'!V6</f>
        <v/>
      </c>
      <c r="F239" s="304">
        <f>'信息工具'!R6</f>
        <v/>
      </c>
      <c r="G239" s="304">
        <f>'信息工具'!S6</f>
        <v/>
      </c>
      <c r="H239" s="304">
        <f>'信息工具'!L6</f>
        <v/>
      </c>
      <c r="I239" s="304" t="inlineStr">
        <is>
          <t>信息工具</t>
        </is>
      </c>
      <c r="J239" s="304">
        <f>'信息工具'!C6</f>
        <v/>
      </c>
      <c r="K239" s="304">
        <f>'信息工具'!E6</f>
        <v/>
      </c>
      <c r="L239" s="304">
        <f>'信息工具'!F6</f>
        <v/>
      </c>
      <c r="M239" s="304">
        <f>'信息工具'!M6</f>
        <v/>
      </c>
    </row>
    <row r="240">
      <c r="A240" s="304">
        <f>'信息工具'!A7</f>
        <v/>
      </c>
      <c r="B240" s="304">
        <f>'信息工具'!D7</f>
        <v/>
      </c>
      <c r="C240" s="304">
        <f>'信息工具'!H7</f>
        <v/>
      </c>
      <c r="D240" s="304">
        <f>'信息工具'!G7</f>
        <v/>
      </c>
      <c r="E240" s="304">
        <f>'信息工具'!V7</f>
        <v/>
      </c>
      <c r="F240" s="304">
        <f>'信息工具'!R7</f>
        <v/>
      </c>
      <c r="G240" s="304">
        <f>'信息工具'!S7</f>
        <v/>
      </c>
      <c r="H240" s="304">
        <f>'信息工具'!L7</f>
        <v/>
      </c>
      <c r="I240" s="304" t="inlineStr">
        <is>
          <t>信息工具</t>
        </is>
      </c>
      <c r="J240" s="304">
        <f>'信息工具'!C7</f>
        <v/>
      </c>
      <c r="K240" s="304">
        <f>'信息工具'!E7</f>
        <v/>
      </c>
      <c r="L240" s="304">
        <f>'信息工具'!F7</f>
        <v/>
      </c>
      <c r="M240" s="304">
        <f>'信息工具'!M7</f>
        <v/>
      </c>
    </row>
    <row r="241">
      <c r="A241" s="304">
        <f>'信息工具'!A8</f>
        <v/>
      </c>
      <c r="B241" s="304">
        <f>'信息工具'!D8</f>
        <v/>
      </c>
      <c r="C241" s="304">
        <f>'信息工具'!H8</f>
        <v/>
      </c>
      <c r="D241" s="304">
        <f>'信息工具'!G8</f>
        <v/>
      </c>
      <c r="E241" s="304">
        <f>'信息工具'!V8</f>
        <v/>
      </c>
      <c r="F241" s="304">
        <f>'信息工具'!R8</f>
        <v/>
      </c>
      <c r="G241" s="304">
        <f>'信息工具'!S8</f>
        <v/>
      </c>
      <c r="H241" s="304">
        <f>'信息工具'!L8</f>
        <v/>
      </c>
      <c r="I241" s="304" t="inlineStr">
        <is>
          <t>信息工具</t>
        </is>
      </c>
      <c r="J241" s="304">
        <f>'信息工具'!C8</f>
        <v/>
      </c>
      <c r="K241" s="304">
        <f>'信息工具'!E8</f>
        <v/>
      </c>
      <c r="L241" s="304">
        <f>'信息工具'!F8</f>
        <v/>
      </c>
      <c r="M241" s="304">
        <f>'信息工具'!M8</f>
        <v/>
      </c>
    </row>
    <row r="242">
      <c r="A242" s="304">
        <f>'信息工具'!A9</f>
        <v/>
      </c>
      <c r="B242" s="304">
        <f>'信息工具'!D9</f>
        <v/>
      </c>
      <c r="C242" s="304">
        <f>'信息工具'!H9</f>
        <v/>
      </c>
      <c r="D242" s="304">
        <f>'信息工具'!G9</f>
        <v/>
      </c>
      <c r="E242" s="304">
        <f>'信息工具'!V9</f>
        <v/>
      </c>
      <c r="F242" s="304">
        <f>'信息工具'!R9</f>
        <v/>
      </c>
      <c r="G242" s="304">
        <f>'信息工具'!S9</f>
        <v/>
      </c>
      <c r="H242" s="304">
        <f>'信息工具'!L9</f>
        <v/>
      </c>
      <c r="I242" s="304" t="inlineStr">
        <is>
          <t>信息工具</t>
        </is>
      </c>
      <c r="J242" s="304">
        <f>'信息工具'!C9</f>
        <v/>
      </c>
      <c r="K242" s="304">
        <f>'信息工具'!E9</f>
        <v/>
      </c>
      <c r="L242" s="304">
        <f>'信息工具'!F9</f>
        <v/>
      </c>
      <c r="M242" s="304">
        <f>'信息工具'!M9</f>
        <v/>
      </c>
    </row>
    <row r="243">
      <c r="A243" s="304">
        <f>'信息工具'!A10</f>
        <v/>
      </c>
      <c r="B243" s="304">
        <f>'信息工具'!D10</f>
        <v/>
      </c>
      <c r="C243" s="304">
        <f>'信息工具'!H10</f>
        <v/>
      </c>
      <c r="D243" s="304">
        <f>'信息工具'!G10</f>
        <v/>
      </c>
      <c r="E243" s="304">
        <f>'信息工具'!V10</f>
        <v/>
      </c>
      <c r="F243" s="304">
        <f>'信息工具'!R10</f>
        <v/>
      </c>
      <c r="G243" s="304">
        <f>'信息工具'!S10</f>
        <v/>
      </c>
      <c r="H243" s="304">
        <f>'信息工具'!L10</f>
        <v/>
      </c>
      <c r="I243" s="304" t="inlineStr">
        <is>
          <t>信息工具</t>
        </is>
      </c>
      <c r="J243" s="304">
        <f>'信息工具'!C10</f>
        <v/>
      </c>
      <c r="K243" s="304">
        <f>'信息工具'!E10</f>
        <v/>
      </c>
      <c r="L243" s="304">
        <f>'信息工具'!F10</f>
        <v/>
      </c>
      <c r="M243" s="304">
        <f>'信息工具'!M10</f>
        <v/>
      </c>
    </row>
    <row r="244">
      <c r="A244" s="304">
        <f>'信息工具'!A11</f>
        <v/>
      </c>
      <c r="B244" s="304">
        <f>'信息工具'!D11</f>
        <v/>
      </c>
      <c r="C244" s="304">
        <f>'信息工具'!H11</f>
        <v/>
      </c>
      <c r="D244" s="304">
        <f>'信息工具'!G11</f>
        <v/>
      </c>
      <c r="E244" s="304">
        <f>'信息工具'!V11</f>
        <v/>
      </c>
      <c r="F244" s="304">
        <f>'信息工具'!R11</f>
        <v/>
      </c>
      <c r="G244" s="304">
        <f>'信息工具'!S11</f>
        <v/>
      </c>
      <c r="H244" s="304">
        <f>'信息工具'!L11</f>
        <v/>
      </c>
      <c r="I244" s="304" t="inlineStr">
        <is>
          <t>信息工具</t>
        </is>
      </c>
      <c r="J244" s="304">
        <f>'信息工具'!C11</f>
        <v/>
      </c>
      <c r="K244" s="304">
        <f>'信息工具'!E11</f>
        <v/>
      </c>
      <c r="L244" s="304">
        <f>'信息工具'!F11</f>
        <v/>
      </c>
      <c r="M244" s="304">
        <f>'信息工具'!M11</f>
        <v/>
      </c>
    </row>
    <row r="245">
      <c r="A245" s="304">
        <f>'信息工具'!A12</f>
        <v/>
      </c>
      <c r="B245" s="304">
        <f>'信息工具'!D12</f>
        <v/>
      </c>
      <c r="C245" s="304">
        <f>'信息工具'!H12</f>
        <v/>
      </c>
      <c r="D245" s="304">
        <f>'信息工具'!G12</f>
        <v/>
      </c>
      <c r="E245" s="304">
        <f>'信息工具'!V12</f>
        <v/>
      </c>
      <c r="F245" s="304">
        <f>'信息工具'!R12</f>
        <v/>
      </c>
      <c r="G245" s="304">
        <f>'信息工具'!S12</f>
        <v/>
      </c>
      <c r="H245" s="304">
        <f>'信息工具'!L12</f>
        <v/>
      </c>
      <c r="I245" s="304" t="inlineStr">
        <is>
          <t>信息工具</t>
        </is>
      </c>
      <c r="J245" s="304">
        <f>'信息工具'!C12</f>
        <v/>
      </c>
      <c r="K245" s="304">
        <f>'信息工具'!E12</f>
        <v/>
      </c>
      <c r="L245" s="304">
        <f>'信息工具'!F12</f>
        <v/>
      </c>
      <c r="M245" s="304">
        <f>'信息工具'!M12</f>
        <v/>
      </c>
    </row>
    <row r="246">
      <c r="A246" s="304">
        <f>'信息工具'!A13</f>
        <v/>
      </c>
      <c r="B246" s="304">
        <f>'信息工具'!D13</f>
        <v/>
      </c>
      <c r="C246" s="304">
        <f>'信息工具'!H13</f>
        <v/>
      </c>
      <c r="D246" s="304">
        <f>'信息工具'!G13</f>
        <v/>
      </c>
      <c r="E246" s="304">
        <f>'信息工具'!V13</f>
        <v/>
      </c>
      <c r="F246" s="304">
        <f>'信息工具'!R13</f>
        <v/>
      </c>
      <c r="G246" s="304">
        <f>'信息工具'!S13</f>
        <v/>
      </c>
      <c r="H246" s="304">
        <f>'信息工具'!L13</f>
        <v/>
      </c>
      <c r="I246" s="304" t="inlineStr">
        <is>
          <t>信息工具</t>
        </is>
      </c>
      <c r="J246" s="304">
        <f>'信息工具'!C13</f>
        <v/>
      </c>
      <c r="K246" s="304">
        <f>'信息工具'!E13</f>
        <v/>
      </c>
      <c r="L246" s="304">
        <f>'信息工具'!F13</f>
        <v/>
      </c>
      <c r="M246" s="304">
        <f>'信息工具'!M13</f>
        <v/>
      </c>
    </row>
    <row r="247">
      <c r="A247" s="304">
        <f>'信息工具'!A14</f>
        <v/>
      </c>
      <c r="B247" s="304">
        <f>'信息工具'!D14</f>
        <v/>
      </c>
      <c r="C247" s="304">
        <f>'信息工具'!H14</f>
        <v/>
      </c>
      <c r="D247" s="304">
        <f>'信息工具'!G14</f>
        <v/>
      </c>
      <c r="E247" s="304">
        <f>'信息工具'!V14</f>
        <v/>
      </c>
      <c r="F247" s="304">
        <f>'信息工具'!R14</f>
        <v/>
      </c>
      <c r="G247" s="304">
        <f>'信息工具'!S14</f>
        <v/>
      </c>
      <c r="H247" s="304">
        <f>'信息工具'!L14</f>
        <v/>
      </c>
      <c r="I247" s="304" t="inlineStr">
        <is>
          <t>信息工具</t>
        </is>
      </c>
      <c r="J247" s="304">
        <f>'信息工具'!C14</f>
        <v/>
      </c>
      <c r="K247" s="304">
        <f>'信息工具'!E14</f>
        <v/>
      </c>
      <c r="L247" s="304">
        <f>'信息工具'!F14</f>
        <v/>
      </c>
      <c r="M247" s="304">
        <f>'信息工具'!M14</f>
        <v/>
      </c>
    </row>
    <row r="248">
      <c r="A248" s="304">
        <f>'信息工具'!A15</f>
        <v/>
      </c>
      <c r="B248" s="304">
        <f>'信息工具'!D15</f>
        <v/>
      </c>
      <c r="C248" s="304">
        <f>'信息工具'!H15</f>
        <v/>
      </c>
      <c r="D248" s="304">
        <f>'信息工具'!G15</f>
        <v/>
      </c>
      <c r="E248" s="304">
        <f>'信息工具'!V15</f>
        <v/>
      </c>
      <c r="F248" s="304">
        <f>'信息工具'!R15</f>
        <v/>
      </c>
      <c r="G248" s="304">
        <f>'信息工具'!S15</f>
        <v/>
      </c>
      <c r="H248" s="304">
        <f>'信息工具'!L15</f>
        <v/>
      </c>
      <c r="I248" s="304" t="inlineStr">
        <is>
          <t>信息工具</t>
        </is>
      </c>
      <c r="J248" s="304">
        <f>'信息工具'!C15</f>
        <v/>
      </c>
      <c r="K248" s="304">
        <f>'信息工具'!E15</f>
        <v/>
      </c>
      <c r="L248" s="304">
        <f>'信息工具'!F15</f>
        <v/>
      </c>
      <c r="M248" s="304">
        <f>'信息工具'!M15</f>
        <v/>
      </c>
    </row>
    <row r="249">
      <c r="A249" s="304">
        <f>'信息工具'!A16</f>
        <v/>
      </c>
      <c r="B249" s="304">
        <f>'信息工具'!D16</f>
        <v/>
      </c>
      <c r="C249" s="304">
        <f>'信息工具'!H16</f>
        <v/>
      </c>
      <c r="D249" s="304">
        <f>'信息工具'!G16</f>
        <v/>
      </c>
      <c r="E249" s="304">
        <f>'信息工具'!V16</f>
        <v/>
      </c>
      <c r="F249" s="304">
        <f>'信息工具'!R16</f>
        <v/>
      </c>
      <c r="G249" s="304">
        <f>'信息工具'!S16</f>
        <v/>
      </c>
      <c r="H249" s="304">
        <f>'信息工具'!L16</f>
        <v/>
      </c>
      <c r="I249" s="304" t="inlineStr">
        <is>
          <t>信息工具</t>
        </is>
      </c>
      <c r="J249" s="304">
        <f>'信息工具'!C16</f>
        <v/>
      </c>
      <c r="K249" s="304">
        <f>'信息工具'!E16</f>
        <v/>
      </c>
      <c r="L249" s="304">
        <f>'信息工具'!F16</f>
        <v/>
      </c>
      <c r="M249" s="304">
        <f>'信息工具'!M16</f>
        <v/>
      </c>
    </row>
    <row r="250">
      <c r="A250" s="304">
        <f>'信息工具'!A17</f>
        <v/>
      </c>
      <c r="B250" s="304">
        <f>'信息工具'!D17</f>
        <v/>
      </c>
      <c r="C250" s="304">
        <f>'信息工具'!H17</f>
        <v/>
      </c>
      <c r="D250" s="304">
        <f>'信息工具'!G17</f>
        <v/>
      </c>
      <c r="E250" s="304">
        <f>'信息工具'!V17</f>
        <v/>
      </c>
      <c r="F250" s="304">
        <f>'信息工具'!R17</f>
        <v/>
      </c>
      <c r="G250" s="304">
        <f>'信息工具'!S17</f>
        <v/>
      </c>
      <c r="H250" s="304">
        <f>'信息工具'!L17</f>
        <v/>
      </c>
      <c r="I250" s="304" t="inlineStr">
        <is>
          <t>信息工具</t>
        </is>
      </c>
      <c r="J250" s="304">
        <f>'信息工具'!C17</f>
        <v/>
      </c>
      <c r="K250" s="304">
        <f>'信息工具'!E17</f>
        <v/>
      </c>
      <c r="L250" s="304">
        <f>'信息工具'!F17</f>
        <v/>
      </c>
      <c r="M250" s="304">
        <f>'信息工具'!M17</f>
        <v/>
      </c>
    </row>
    <row r="251">
      <c r="A251" s="304">
        <f>'信息工具'!A18</f>
        <v/>
      </c>
      <c r="B251" s="304">
        <f>'信息工具'!D18</f>
        <v/>
      </c>
      <c r="C251" s="304">
        <f>'信息工具'!H18</f>
        <v/>
      </c>
      <c r="D251" s="304">
        <f>'信息工具'!G18</f>
        <v/>
      </c>
      <c r="E251" s="304">
        <f>'信息工具'!V18</f>
        <v/>
      </c>
      <c r="F251" s="304">
        <f>'信息工具'!R18</f>
        <v/>
      </c>
      <c r="G251" s="304">
        <f>'信息工具'!S18</f>
        <v/>
      </c>
      <c r="H251" s="304">
        <f>'信息工具'!L18</f>
        <v/>
      </c>
      <c r="I251" s="304" t="inlineStr">
        <is>
          <t>信息工具</t>
        </is>
      </c>
      <c r="J251" s="304">
        <f>'信息工具'!C18</f>
        <v/>
      </c>
      <c r="K251" s="304">
        <f>'信息工具'!E18</f>
        <v/>
      </c>
      <c r="L251" s="304">
        <f>'信息工具'!F18</f>
        <v/>
      </c>
      <c r="M251" s="304">
        <f>'信息工具'!M18</f>
        <v/>
      </c>
    </row>
    <row r="252">
      <c r="A252" s="304">
        <f>'信息工具'!A19</f>
        <v/>
      </c>
      <c r="B252" s="304">
        <f>'信息工具'!D19</f>
        <v/>
      </c>
      <c r="C252" s="304">
        <f>'信息工具'!H19</f>
        <v/>
      </c>
      <c r="D252" s="304">
        <f>'信息工具'!G19</f>
        <v/>
      </c>
      <c r="E252" s="304">
        <f>'信息工具'!V19</f>
        <v/>
      </c>
      <c r="F252" s="304">
        <f>'信息工具'!R19</f>
        <v/>
      </c>
      <c r="G252" s="304">
        <f>'信息工具'!S19</f>
        <v/>
      </c>
      <c r="H252" s="304">
        <f>'信息工具'!L19</f>
        <v/>
      </c>
      <c r="I252" s="304" t="inlineStr">
        <is>
          <t>信息工具</t>
        </is>
      </c>
      <c r="J252" s="304">
        <f>'信息工具'!C19</f>
        <v/>
      </c>
      <c r="K252" s="304">
        <f>'信息工具'!E19</f>
        <v/>
      </c>
      <c r="L252" s="304">
        <f>'信息工具'!F19</f>
        <v/>
      </c>
      <c r="M252" s="304">
        <f>'信息工具'!M19</f>
        <v/>
      </c>
    </row>
    <row r="253">
      <c r="A253" s="304">
        <f>'信息工具'!A20</f>
        <v/>
      </c>
      <c r="B253" s="304">
        <f>'信息工具'!D20</f>
        <v/>
      </c>
      <c r="C253" s="304">
        <f>'信息工具'!H20</f>
        <v/>
      </c>
      <c r="D253" s="304">
        <f>'信息工具'!G20</f>
        <v/>
      </c>
      <c r="E253" s="304">
        <f>'信息工具'!V20</f>
        <v/>
      </c>
      <c r="F253" s="304">
        <f>'信息工具'!R20</f>
        <v/>
      </c>
      <c r="G253" s="304">
        <f>'信息工具'!S20</f>
        <v/>
      </c>
      <c r="H253" s="304">
        <f>'信息工具'!L20</f>
        <v/>
      </c>
      <c r="I253" s="304" t="inlineStr">
        <is>
          <t>信息工具</t>
        </is>
      </c>
      <c r="J253" s="304">
        <f>'信息工具'!C20</f>
        <v/>
      </c>
      <c r="K253" s="304">
        <f>'信息工具'!E20</f>
        <v/>
      </c>
      <c r="L253" s="304">
        <f>'信息工具'!F20</f>
        <v/>
      </c>
      <c r="M253" s="304">
        <f>'信息工具'!M20</f>
        <v/>
      </c>
    </row>
    <row r="254">
      <c r="A254" s="304">
        <f>'信息工具'!A21</f>
        <v/>
      </c>
      <c r="B254" s="304">
        <f>'信息工具'!D21</f>
        <v/>
      </c>
      <c r="C254" s="304">
        <f>'信息工具'!H21</f>
        <v/>
      </c>
      <c r="D254" s="304">
        <f>'信息工具'!G21</f>
        <v/>
      </c>
      <c r="E254" s="304">
        <f>'信息工具'!V21</f>
        <v/>
      </c>
      <c r="F254" s="304">
        <f>'信息工具'!R21</f>
        <v/>
      </c>
      <c r="G254" s="304">
        <f>'信息工具'!S21</f>
        <v/>
      </c>
      <c r="H254" s="304">
        <f>'信息工具'!L21</f>
        <v/>
      </c>
      <c r="I254" s="304" t="inlineStr">
        <is>
          <t>信息工具</t>
        </is>
      </c>
      <c r="J254" s="304">
        <f>'信息工具'!C21</f>
        <v/>
      </c>
      <c r="K254" s="304">
        <f>'信息工具'!E21</f>
        <v/>
      </c>
      <c r="L254" s="304">
        <f>'信息工具'!F21</f>
        <v/>
      </c>
      <c r="M254" s="304">
        <f>'信息工具'!M21</f>
        <v/>
      </c>
    </row>
    <row r="255">
      <c r="A255" s="304">
        <f>'信息工具'!A22</f>
        <v/>
      </c>
      <c r="B255" s="304">
        <f>'信息工具'!D22</f>
        <v/>
      </c>
      <c r="C255" s="304">
        <f>'信息工具'!H22</f>
        <v/>
      </c>
      <c r="D255" s="304">
        <f>'信息工具'!G22</f>
        <v/>
      </c>
      <c r="E255" s="304">
        <f>'信息工具'!V22</f>
        <v/>
      </c>
      <c r="F255" s="304">
        <f>'信息工具'!R22</f>
        <v/>
      </c>
      <c r="G255" s="304">
        <f>'信息工具'!S22</f>
        <v/>
      </c>
      <c r="H255" s="304">
        <f>'信息工具'!L22</f>
        <v/>
      </c>
      <c r="I255" s="304" t="inlineStr">
        <is>
          <t>信息工具</t>
        </is>
      </c>
      <c r="J255" s="304">
        <f>'信息工具'!C22</f>
        <v/>
      </c>
      <c r="K255" s="304">
        <f>'信息工具'!E22</f>
        <v/>
      </c>
      <c r="L255" s="304">
        <f>'信息工具'!F22</f>
        <v/>
      </c>
      <c r="M255" s="304">
        <f>'信息工具'!M22</f>
        <v/>
      </c>
    </row>
    <row r="256">
      <c r="A256" s="304">
        <f>'信息工具'!A23</f>
        <v/>
      </c>
      <c r="B256" s="304">
        <f>'信息工具'!D23</f>
        <v/>
      </c>
      <c r="C256" s="304">
        <f>'信息工具'!H23</f>
        <v/>
      </c>
      <c r="D256" s="304">
        <f>'信息工具'!G23</f>
        <v/>
      </c>
      <c r="E256" s="304">
        <f>'信息工具'!V23</f>
        <v/>
      </c>
      <c r="F256" s="304">
        <f>'信息工具'!R23</f>
        <v/>
      </c>
      <c r="G256" s="304">
        <f>'信息工具'!S23</f>
        <v/>
      </c>
      <c r="H256" s="304">
        <f>'信息工具'!L23</f>
        <v/>
      </c>
      <c r="I256" s="304" t="inlineStr">
        <is>
          <t>信息工具</t>
        </is>
      </c>
      <c r="J256" s="304">
        <f>'信息工具'!C23</f>
        <v/>
      </c>
      <c r="K256" s="304">
        <f>'信息工具'!E23</f>
        <v/>
      </c>
      <c r="L256" s="304">
        <f>'信息工具'!F23</f>
        <v/>
      </c>
      <c r="M256" s="304">
        <f>'信息工具'!M23</f>
        <v/>
      </c>
    </row>
    <row r="257">
      <c r="A257" s="304">
        <f>'信息工具'!A24</f>
        <v/>
      </c>
      <c r="B257" s="304">
        <f>'信息工具'!D24</f>
        <v/>
      </c>
      <c r="C257" s="304">
        <f>'信息工具'!H24</f>
        <v/>
      </c>
      <c r="D257" s="304">
        <f>'信息工具'!G24</f>
        <v/>
      </c>
      <c r="E257" s="304">
        <f>'信息工具'!V24</f>
        <v/>
      </c>
      <c r="F257" s="304">
        <f>'信息工具'!R24</f>
        <v/>
      </c>
      <c r="G257" s="304">
        <f>'信息工具'!S24</f>
        <v/>
      </c>
      <c r="H257" s="304">
        <f>'信息工具'!L24</f>
        <v/>
      </c>
      <c r="I257" s="304" t="inlineStr">
        <is>
          <t>信息工具</t>
        </is>
      </c>
      <c r="J257" s="304">
        <f>'信息工具'!C24</f>
        <v/>
      </c>
      <c r="K257" s="304">
        <f>'信息工具'!E24</f>
        <v/>
      </c>
      <c r="L257" s="304">
        <f>'信息工具'!F24</f>
        <v/>
      </c>
      <c r="M257" s="304">
        <f>'信息工具'!M24</f>
        <v/>
      </c>
    </row>
    <row r="258">
      <c r="A258" s="304">
        <f>'信息工具'!A25</f>
        <v/>
      </c>
      <c r="B258" s="304">
        <f>'信息工具'!D25</f>
        <v/>
      </c>
      <c r="C258" s="304">
        <f>'信息工具'!H25</f>
        <v/>
      </c>
      <c r="D258" s="304">
        <f>'信息工具'!G25</f>
        <v/>
      </c>
      <c r="E258" s="304">
        <f>'信息工具'!V25</f>
        <v/>
      </c>
      <c r="F258" s="304">
        <f>'信息工具'!R25</f>
        <v/>
      </c>
      <c r="G258" s="304">
        <f>'信息工具'!S25</f>
        <v/>
      </c>
      <c r="H258" s="304">
        <f>'信息工具'!L25</f>
        <v/>
      </c>
      <c r="I258" s="304" t="inlineStr">
        <is>
          <t>信息工具</t>
        </is>
      </c>
      <c r="J258" s="304">
        <f>'信息工具'!C25</f>
        <v/>
      </c>
      <c r="K258" s="304">
        <f>'信息工具'!E25</f>
        <v/>
      </c>
      <c r="L258" s="304">
        <f>'信息工具'!F25</f>
        <v/>
      </c>
      <c r="M258" s="304">
        <f>'信息工具'!M25</f>
        <v/>
      </c>
    </row>
    <row r="259">
      <c r="A259" s="304">
        <f>'信息工具'!A26</f>
        <v/>
      </c>
      <c r="B259" s="304">
        <f>'信息工具'!D26</f>
        <v/>
      </c>
      <c r="C259" s="304">
        <f>'信息工具'!H26</f>
        <v/>
      </c>
      <c r="D259" s="304">
        <f>'信息工具'!G26</f>
        <v/>
      </c>
      <c r="E259" s="304">
        <f>'信息工具'!V26</f>
        <v/>
      </c>
      <c r="F259" s="304">
        <f>'信息工具'!R26</f>
        <v/>
      </c>
      <c r="G259" s="304">
        <f>'信息工具'!S26</f>
        <v/>
      </c>
      <c r="H259" s="304">
        <f>'信息工具'!L26</f>
        <v/>
      </c>
      <c r="I259" s="304" t="inlineStr">
        <is>
          <t>信息工具</t>
        </is>
      </c>
      <c r="J259" s="304">
        <f>'信息工具'!C26</f>
        <v/>
      </c>
      <c r="K259" s="304">
        <f>'信息工具'!E26</f>
        <v/>
      </c>
      <c r="L259" s="304">
        <f>'信息工具'!F26</f>
        <v/>
      </c>
      <c r="M259" s="304">
        <f>'信息工具'!M26</f>
        <v/>
      </c>
    </row>
    <row r="260">
      <c r="A260" s="304">
        <f>'信息工具'!A27</f>
        <v/>
      </c>
      <c r="B260" s="304">
        <f>'信息工具'!D27</f>
        <v/>
      </c>
      <c r="C260" s="304">
        <f>'信息工具'!H27</f>
        <v/>
      </c>
      <c r="D260" s="304">
        <f>'信息工具'!G27</f>
        <v/>
      </c>
      <c r="E260" s="304">
        <f>'信息工具'!V27</f>
        <v/>
      </c>
      <c r="F260" s="304">
        <f>'信息工具'!R27</f>
        <v/>
      </c>
      <c r="G260" s="304">
        <f>'信息工具'!S27</f>
        <v/>
      </c>
      <c r="H260" s="304">
        <f>'信息工具'!L27</f>
        <v/>
      </c>
      <c r="I260" s="304" t="inlineStr">
        <is>
          <t>信息工具</t>
        </is>
      </c>
      <c r="J260" s="304">
        <f>'信息工具'!C27</f>
        <v/>
      </c>
      <c r="K260" s="304">
        <f>'信息工具'!E27</f>
        <v/>
      </c>
      <c r="L260" s="304">
        <f>'信息工具'!F27</f>
        <v/>
      </c>
      <c r="M260" s="304">
        <f>'信息工具'!M27</f>
        <v/>
      </c>
    </row>
    <row r="261">
      <c r="A261" s="304">
        <f>'信息工具'!A28</f>
        <v/>
      </c>
      <c r="B261" s="304">
        <f>'信息工具'!D28</f>
        <v/>
      </c>
      <c r="C261" s="304">
        <f>'信息工具'!H28</f>
        <v/>
      </c>
      <c r="D261" s="304">
        <f>'信息工具'!G28</f>
        <v/>
      </c>
      <c r="E261" s="304">
        <f>'信息工具'!V28</f>
        <v/>
      </c>
      <c r="F261" s="304">
        <f>'信息工具'!R28</f>
        <v/>
      </c>
      <c r="G261" s="304">
        <f>'信息工具'!S28</f>
        <v/>
      </c>
      <c r="H261" s="304">
        <f>'信息工具'!L28</f>
        <v/>
      </c>
      <c r="I261" s="304" t="inlineStr">
        <is>
          <t>信息工具</t>
        </is>
      </c>
      <c r="J261" s="304">
        <f>'信息工具'!C28</f>
        <v/>
      </c>
      <c r="K261" s="304">
        <f>'信息工具'!E28</f>
        <v/>
      </c>
      <c r="L261" s="304">
        <f>'信息工具'!F28</f>
        <v/>
      </c>
      <c r="M261" s="304">
        <f>'信息工具'!M28</f>
        <v/>
      </c>
    </row>
    <row r="262">
      <c r="A262" s="304">
        <f>'信息工具'!A29</f>
        <v/>
      </c>
      <c r="B262" s="304">
        <f>'信息工具'!D29</f>
        <v/>
      </c>
      <c r="C262" s="304">
        <f>'信息工具'!H29</f>
        <v/>
      </c>
      <c r="D262" s="304">
        <f>'信息工具'!G29</f>
        <v/>
      </c>
      <c r="E262" s="304">
        <f>'信息工具'!V29</f>
        <v/>
      </c>
      <c r="F262" s="304">
        <f>'信息工具'!R29</f>
        <v/>
      </c>
      <c r="G262" s="304">
        <f>'信息工具'!S29</f>
        <v/>
      </c>
      <c r="H262" s="304">
        <f>'信息工具'!L29</f>
        <v/>
      </c>
      <c r="I262" s="304" t="inlineStr">
        <is>
          <t>信息工具</t>
        </is>
      </c>
      <c r="J262" s="304">
        <f>'信息工具'!C29</f>
        <v/>
      </c>
      <c r="K262" s="304">
        <f>'信息工具'!E29</f>
        <v/>
      </c>
      <c r="L262" s="304">
        <f>'信息工具'!F29</f>
        <v/>
      </c>
      <c r="M262" s="304">
        <f>'信息工具'!M29</f>
        <v/>
      </c>
    </row>
    <row r="263">
      <c r="A263" s="304">
        <f>'信息工具'!A30</f>
        <v/>
      </c>
      <c r="B263" s="304">
        <f>'信息工具'!D30</f>
        <v/>
      </c>
      <c r="C263" s="304">
        <f>'信息工具'!H30</f>
        <v/>
      </c>
      <c r="D263" s="304">
        <f>'信息工具'!G30</f>
        <v/>
      </c>
      <c r="E263" s="304">
        <f>'信息工具'!V30</f>
        <v/>
      </c>
      <c r="F263" s="304">
        <f>'信息工具'!R30</f>
        <v/>
      </c>
      <c r="G263" s="304">
        <f>'信息工具'!S30</f>
        <v/>
      </c>
      <c r="H263" s="304">
        <f>'信息工具'!L30</f>
        <v/>
      </c>
      <c r="I263" s="304" t="inlineStr">
        <is>
          <t>信息工具</t>
        </is>
      </c>
      <c r="J263" s="304">
        <f>'信息工具'!C30</f>
        <v/>
      </c>
      <c r="K263" s="304">
        <f>'信息工具'!E30</f>
        <v/>
      </c>
      <c r="L263" s="304">
        <f>'信息工具'!F30</f>
        <v/>
      </c>
      <c r="M263" s="304">
        <f>'信息工具'!M30</f>
        <v/>
      </c>
    </row>
    <row r="264">
      <c r="A264" s="304">
        <f>'信息工具'!A31</f>
        <v/>
      </c>
      <c r="B264" s="304">
        <f>'信息工具'!D31</f>
        <v/>
      </c>
      <c r="C264" s="304">
        <f>'信息工具'!H31</f>
        <v/>
      </c>
      <c r="D264" s="304">
        <f>'信息工具'!G31</f>
        <v/>
      </c>
      <c r="E264" s="304">
        <f>'信息工具'!V31</f>
        <v/>
      </c>
      <c r="F264" s="304">
        <f>'信息工具'!R31</f>
        <v/>
      </c>
      <c r="G264" s="304">
        <f>'信息工具'!S31</f>
        <v/>
      </c>
      <c r="H264" s="304">
        <f>'信息工具'!L31</f>
        <v/>
      </c>
      <c r="I264" s="304" t="inlineStr">
        <is>
          <t>信息工具</t>
        </is>
      </c>
      <c r="J264" s="304">
        <f>'信息工具'!C31</f>
        <v/>
      </c>
      <c r="K264" s="304">
        <f>'信息工具'!E31</f>
        <v/>
      </c>
      <c r="L264" s="304">
        <f>'信息工具'!F31</f>
        <v/>
      </c>
      <c r="M264" s="304">
        <f>'信息工具'!M31</f>
        <v/>
      </c>
    </row>
    <row r="265">
      <c r="A265" s="304">
        <f>'信息工具'!A32</f>
        <v/>
      </c>
      <c r="B265" s="304">
        <f>'信息工具'!D32</f>
        <v/>
      </c>
      <c r="C265" s="304">
        <f>'信息工具'!H32</f>
        <v/>
      </c>
      <c r="D265" s="304">
        <f>'信息工具'!G32</f>
        <v/>
      </c>
      <c r="E265" s="304">
        <f>'信息工具'!V32</f>
        <v/>
      </c>
      <c r="F265" s="304">
        <f>'信息工具'!R32</f>
        <v/>
      </c>
      <c r="G265" s="304">
        <f>'信息工具'!S32</f>
        <v/>
      </c>
      <c r="H265" s="304">
        <f>'信息工具'!L32</f>
        <v/>
      </c>
      <c r="I265" s="304" t="inlineStr">
        <is>
          <t>信息工具</t>
        </is>
      </c>
      <c r="J265" s="304">
        <f>'信息工具'!C32</f>
        <v/>
      </c>
      <c r="K265" s="304">
        <f>'信息工具'!E32</f>
        <v/>
      </c>
      <c r="L265" s="304">
        <f>'信息工具'!F32</f>
        <v/>
      </c>
      <c r="M265" s="304">
        <f>'信息工具'!M32</f>
        <v/>
      </c>
    </row>
    <row r="266">
      <c r="A266" s="304">
        <f>'自愿措施'!A3</f>
        <v/>
      </c>
      <c r="B266" s="304">
        <f>'自愿措施'!D3</f>
        <v/>
      </c>
      <c r="C266" s="304">
        <f>'自愿措施'!H3</f>
        <v/>
      </c>
      <c r="D266" s="304">
        <f>'自愿措施'!G3</f>
        <v/>
      </c>
      <c r="E266" s="304">
        <f>'自愿措施'!V3</f>
        <v/>
      </c>
      <c r="F266" s="304">
        <f>'自愿措施'!R3</f>
        <v/>
      </c>
      <c r="G266" s="304">
        <f>'自愿措施'!S3</f>
        <v/>
      </c>
      <c r="H266" s="304">
        <f>'自愿措施'!L3</f>
        <v/>
      </c>
      <c r="I266" s="304" t="inlineStr">
        <is>
          <t>自愿措施</t>
        </is>
      </c>
      <c r="J266" s="304">
        <f>'自愿措施'!C3</f>
        <v/>
      </c>
      <c r="K266" s="304">
        <f>'自愿措施'!E3</f>
        <v/>
      </c>
      <c r="L266" s="304">
        <f>'自愿措施'!F3</f>
        <v/>
      </c>
      <c r="M266" s="304">
        <f>'自愿措施'!M3</f>
        <v/>
      </c>
    </row>
    <row r="267">
      <c r="A267" s="304">
        <f>'自愿措施'!A22</f>
        <v/>
      </c>
      <c r="B267" s="304">
        <f>'自愿措施'!D22</f>
        <v/>
      </c>
      <c r="C267" s="304">
        <f>'自愿措施'!H22</f>
        <v/>
      </c>
      <c r="D267" s="304">
        <f>'自愿措施'!G22</f>
        <v/>
      </c>
      <c r="E267" s="304">
        <f>'自愿措施'!V22</f>
        <v/>
      </c>
      <c r="F267" s="304">
        <f>'自愿措施'!R22</f>
        <v/>
      </c>
      <c r="G267" s="304">
        <f>'自愿措施'!S22</f>
        <v/>
      </c>
      <c r="H267" s="304">
        <f>'自愿措施'!L22</f>
        <v/>
      </c>
      <c r="I267" s="304" t="inlineStr">
        <is>
          <t>自愿措施</t>
        </is>
      </c>
      <c r="J267" s="304">
        <f>'自愿措施'!C22</f>
        <v/>
      </c>
      <c r="K267" s="304">
        <f>'自愿措施'!E22</f>
        <v/>
      </c>
      <c r="L267" s="304">
        <f>'自愿措施'!F22</f>
        <v/>
      </c>
      <c r="M267" s="304">
        <f>'自愿措施'!M22</f>
        <v/>
      </c>
    </row>
    <row r="268">
      <c r="A268" s="304">
        <f>'自愿措施'!A23</f>
        <v/>
      </c>
      <c r="B268" s="304">
        <f>'自愿措施'!D23</f>
        <v/>
      </c>
      <c r="C268" s="304">
        <f>'自愿措施'!H23</f>
        <v/>
      </c>
      <c r="D268" s="304">
        <f>'自愿措施'!G23</f>
        <v/>
      </c>
      <c r="E268" s="304">
        <f>'自愿措施'!V23</f>
        <v/>
      </c>
      <c r="F268" s="304">
        <f>'自愿措施'!R23</f>
        <v/>
      </c>
      <c r="G268" s="304">
        <f>'自愿措施'!S23</f>
        <v/>
      </c>
      <c r="H268" s="304">
        <f>'自愿措施'!L23</f>
        <v/>
      </c>
      <c r="I268" s="304" t="inlineStr">
        <is>
          <t>自愿措施</t>
        </is>
      </c>
      <c r="J268" s="304">
        <f>'自愿措施'!C23</f>
        <v/>
      </c>
      <c r="K268" s="304">
        <f>'自愿措施'!E23</f>
        <v/>
      </c>
      <c r="L268" s="304">
        <f>'自愿措施'!F23</f>
        <v/>
      </c>
      <c r="M268" s="304">
        <f>'自愿措施'!M23</f>
        <v/>
      </c>
    </row>
    <row r="269">
      <c r="A269" s="304">
        <f>'自愿措施'!A24</f>
        <v/>
      </c>
      <c r="B269" s="304">
        <f>'自愿措施'!D24</f>
        <v/>
      </c>
      <c r="C269" s="304">
        <f>'自愿措施'!H24</f>
        <v/>
      </c>
      <c r="D269" s="304">
        <f>'自愿措施'!G24</f>
        <v/>
      </c>
      <c r="E269" s="304">
        <f>'自愿措施'!V24</f>
        <v/>
      </c>
      <c r="F269" s="304">
        <f>'自愿措施'!R24</f>
        <v/>
      </c>
      <c r="G269" s="304">
        <f>'自愿措施'!S24</f>
        <v/>
      </c>
      <c r="H269" s="304">
        <f>'自愿措施'!L24</f>
        <v/>
      </c>
      <c r="I269" s="304" t="inlineStr">
        <is>
          <t>自愿措施</t>
        </is>
      </c>
      <c r="J269" s="304">
        <f>'自愿措施'!C24</f>
        <v/>
      </c>
      <c r="K269" s="304">
        <f>'自愿措施'!E24</f>
        <v/>
      </c>
      <c r="L269" s="304">
        <f>'自愿措施'!F24</f>
        <v/>
      </c>
      <c r="M269" s="304">
        <f>'自愿措施'!M24</f>
        <v/>
      </c>
    </row>
    <row r="270">
      <c r="A270" s="304">
        <f>'自愿措施'!A25</f>
        <v/>
      </c>
      <c r="B270" s="304">
        <f>'自愿措施'!D25</f>
        <v/>
      </c>
      <c r="C270" s="304">
        <f>'自愿措施'!H25</f>
        <v/>
      </c>
      <c r="D270" s="304">
        <f>'自愿措施'!G25</f>
        <v/>
      </c>
      <c r="E270" s="304">
        <f>'自愿措施'!V25</f>
        <v/>
      </c>
      <c r="F270" s="304">
        <f>'自愿措施'!R25</f>
        <v/>
      </c>
      <c r="G270" s="304">
        <f>'自愿措施'!S25</f>
        <v/>
      </c>
      <c r="H270" s="304">
        <f>'自愿措施'!L25</f>
        <v/>
      </c>
      <c r="I270" s="304" t="inlineStr">
        <is>
          <t>自愿措施</t>
        </is>
      </c>
      <c r="J270" s="304">
        <f>'自愿措施'!C25</f>
        <v/>
      </c>
      <c r="K270" s="304">
        <f>'自愿措施'!E25</f>
        <v/>
      </c>
      <c r="L270" s="304">
        <f>'自愿措施'!F25</f>
        <v/>
      </c>
      <c r="M270" s="304">
        <f>'自愿措施'!M25</f>
        <v/>
      </c>
    </row>
    <row r="271">
      <c r="A271" s="304">
        <f>'自愿措施'!A26</f>
        <v/>
      </c>
      <c r="B271" s="304">
        <f>'自愿措施'!D26</f>
        <v/>
      </c>
      <c r="C271" s="304">
        <f>'自愿措施'!H26</f>
        <v/>
      </c>
      <c r="D271" s="304">
        <f>'自愿措施'!G26</f>
        <v/>
      </c>
      <c r="E271" s="304">
        <f>'自愿措施'!V26</f>
        <v/>
      </c>
      <c r="F271" s="304">
        <f>'自愿措施'!R26</f>
        <v/>
      </c>
      <c r="G271" s="304">
        <f>'自愿措施'!S26</f>
        <v/>
      </c>
      <c r="H271" s="304">
        <f>'自愿措施'!L26</f>
        <v/>
      </c>
      <c r="I271" s="304" t="inlineStr">
        <is>
          <t>自愿措施</t>
        </is>
      </c>
      <c r="J271" s="304">
        <f>'自愿措施'!C26</f>
        <v/>
      </c>
      <c r="K271" s="304">
        <f>'自愿措施'!E26</f>
        <v/>
      </c>
      <c r="L271" s="304">
        <f>'自愿措施'!F26</f>
        <v/>
      </c>
      <c r="M271" s="304">
        <f>'自愿措施'!M26</f>
        <v/>
      </c>
    </row>
    <row r="272">
      <c r="A272" s="304">
        <f>'自愿措施'!A27</f>
        <v/>
      </c>
      <c r="B272" s="304">
        <f>'自愿措施'!D27</f>
        <v/>
      </c>
      <c r="C272" s="304">
        <f>'自愿措施'!H27</f>
        <v/>
      </c>
      <c r="D272" s="304">
        <f>'自愿措施'!G27</f>
        <v/>
      </c>
      <c r="E272" s="304">
        <f>'自愿措施'!V27</f>
        <v/>
      </c>
      <c r="F272" s="304">
        <f>'自愿措施'!R27</f>
        <v/>
      </c>
      <c r="G272" s="304">
        <f>'自愿措施'!S27</f>
        <v/>
      </c>
      <c r="H272" s="304">
        <f>'自愿措施'!L27</f>
        <v/>
      </c>
      <c r="I272" s="304" t="inlineStr">
        <is>
          <t>自愿措施</t>
        </is>
      </c>
      <c r="J272" s="304">
        <f>'自愿措施'!C27</f>
        <v/>
      </c>
      <c r="K272" s="304">
        <f>'自愿措施'!E27</f>
        <v/>
      </c>
      <c r="L272" s="304">
        <f>'自愿措施'!F27</f>
        <v/>
      </c>
      <c r="M272" s="304">
        <f>'自愿措施'!M27</f>
        <v/>
      </c>
    </row>
    <row r="273">
      <c r="A273" s="304">
        <f>'自愿措施'!A28</f>
        <v/>
      </c>
      <c r="B273" s="304">
        <f>'自愿措施'!D28</f>
        <v/>
      </c>
      <c r="C273" s="304">
        <f>'自愿措施'!H28</f>
        <v/>
      </c>
      <c r="D273" s="304">
        <f>'自愿措施'!G28</f>
        <v/>
      </c>
      <c r="E273" s="304">
        <f>'自愿措施'!V28</f>
        <v/>
      </c>
      <c r="F273" s="304">
        <f>'自愿措施'!R28</f>
        <v/>
      </c>
      <c r="G273" s="304">
        <f>'自愿措施'!S28</f>
        <v/>
      </c>
      <c r="H273" s="304">
        <f>'自愿措施'!L28</f>
        <v/>
      </c>
      <c r="I273" s="304" t="inlineStr">
        <is>
          <t>自愿措施</t>
        </is>
      </c>
      <c r="J273" s="304">
        <f>'自愿措施'!C28</f>
        <v/>
      </c>
      <c r="K273" s="304">
        <f>'自愿措施'!E28</f>
        <v/>
      </c>
      <c r="L273" s="304">
        <f>'自愿措施'!F28</f>
        <v/>
      </c>
      <c r="M273" s="304">
        <f>'自愿措施'!M28</f>
        <v/>
      </c>
    </row>
    <row r="274">
      <c r="A274" s="304">
        <f>'自愿措施'!A29</f>
        <v/>
      </c>
      <c r="B274" s="304">
        <f>'自愿措施'!D29</f>
        <v/>
      </c>
      <c r="C274" s="304">
        <f>'自愿措施'!H29</f>
        <v/>
      </c>
      <c r="D274" s="304">
        <f>'自愿措施'!G29</f>
        <v/>
      </c>
      <c r="E274" s="304">
        <f>'自愿措施'!V29</f>
        <v/>
      </c>
      <c r="F274" s="304">
        <f>'自愿措施'!R29</f>
        <v/>
      </c>
      <c r="G274" s="304">
        <f>'自愿措施'!S29</f>
        <v/>
      </c>
      <c r="H274" s="304">
        <f>'自愿措施'!L29</f>
        <v/>
      </c>
      <c r="I274" s="304" t="inlineStr">
        <is>
          <t>自愿措施</t>
        </is>
      </c>
      <c r="J274" s="304">
        <f>'自愿措施'!C29</f>
        <v/>
      </c>
      <c r="K274" s="304">
        <f>'自愿措施'!E29</f>
        <v/>
      </c>
      <c r="L274" s="304">
        <f>'自愿措施'!F29</f>
        <v/>
      </c>
      <c r="M274" s="304">
        <f>'自愿措施'!M29</f>
        <v/>
      </c>
    </row>
    <row r="275">
      <c r="A275" s="304">
        <f>'自愿措施'!A30</f>
        <v/>
      </c>
      <c r="B275" s="304">
        <f>'自愿措施'!D30</f>
        <v/>
      </c>
      <c r="C275" s="304">
        <f>'自愿措施'!H30</f>
        <v/>
      </c>
      <c r="D275" s="304">
        <f>'自愿措施'!G30</f>
        <v/>
      </c>
      <c r="E275" s="304">
        <f>'自愿措施'!V30</f>
        <v/>
      </c>
      <c r="F275" s="304">
        <f>'自愿措施'!R30</f>
        <v/>
      </c>
      <c r="G275" s="304">
        <f>'自愿措施'!S30</f>
        <v/>
      </c>
      <c r="H275" s="304">
        <f>'自愿措施'!L30</f>
        <v/>
      </c>
      <c r="I275" s="304" t="inlineStr">
        <is>
          <t>自愿措施</t>
        </is>
      </c>
      <c r="J275" s="304">
        <f>'自愿措施'!C30</f>
        <v/>
      </c>
      <c r="K275" s="304">
        <f>'自愿措施'!E30</f>
        <v/>
      </c>
      <c r="L275" s="304">
        <f>'自愿措施'!F30</f>
        <v/>
      </c>
      <c r="M275" s="304">
        <f>'自愿措施'!M30</f>
        <v/>
      </c>
    </row>
    <row r="276">
      <c r="A276" s="304">
        <f>'自愿措施'!A31</f>
        <v/>
      </c>
      <c r="B276" s="304">
        <f>'自愿措施'!D31</f>
        <v/>
      </c>
      <c r="C276" s="304">
        <f>'自愿措施'!H31</f>
        <v/>
      </c>
      <c r="D276" s="304">
        <f>'自愿措施'!G31</f>
        <v/>
      </c>
      <c r="E276" s="304">
        <f>'自愿措施'!V31</f>
        <v/>
      </c>
      <c r="F276" s="304">
        <f>'自愿措施'!R31</f>
        <v/>
      </c>
      <c r="G276" s="304">
        <f>'自愿措施'!S31</f>
        <v/>
      </c>
      <c r="H276" s="304">
        <f>'自愿措施'!L31</f>
        <v/>
      </c>
      <c r="I276" s="304" t="inlineStr">
        <is>
          <t>自愿措施</t>
        </is>
      </c>
      <c r="J276" s="304">
        <f>'自愿措施'!C31</f>
        <v/>
      </c>
      <c r="K276" s="304">
        <f>'自愿措施'!E31</f>
        <v/>
      </c>
      <c r="L276" s="304">
        <f>'自愿措施'!F31</f>
        <v/>
      </c>
      <c r="M276" s="304">
        <f>'自愿措施'!M31</f>
        <v/>
      </c>
    </row>
    <row r="277">
      <c r="A277" s="304">
        <f>'自愿措施'!A32</f>
        <v/>
      </c>
      <c r="B277" s="304">
        <f>'自愿措施'!D32</f>
        <v/>
      </c>
      <c r="C277" s="304">
        <f>'自愿措施'!H32</f>
        <v/>
      </c>
      <c r="D277" s="304">
        <f>'自愿措施'!G32</f>
        <v/>
      </c>
      <c r="E277" s="304">
        <f>'自愿措施'!V32</f>
        <v/>
      </c>
      <c r="F277" s="304">
        <f>'自愿措施'!R32</f>
        <v/>
      </c>
      <c r="G277" s="304">
        <f>'自愿措施'!S32</f>
        <v/>
      </c>
      <c r="H277" s="304">
        <f>'自愿措施'!L32</f>
        <v/>
      </c>
      <c r="I277" s="304" t="inlineStr">
        <is>
          <t>自愿措施</t>
        </is>
      </c>
      <c r="J277" s="304">
        <f>'自愿措施'!C32</f>
        <v/>
      </c>
      <c r="K277" s="304">
        <f>'自愿措施'!E32</f>
        <v/>
      </c>
      <c r="L277" s="304">
        <f>'自愿措施'!F32</f>
        <v/>
      </c>
      <c r="M277" s="304">
        <f>'自愿措施'!M32</f>
        <v/>
      </c>
    </row>
    <row r="278">
      <c r="A278" s="304">
        <f>'自愿措施'!A33</f>
        <v/>
      </c>
      <c r="B278" s="304">
        <f>'自愿措施'!D33</f>
        <v/>
      </c>
      <c r="C278" s="304">
        <f>'自愿措施'!H33</f>
        <v/>
      </c>
      <c r="D278" s="304">
        <f>'自愿措施'!G33</f>
        <v/>
      </c>
      <c r="E278" s="304">
        <f>'自愿措施'!V33</f>
        <v/>
      </c>
      <c r="F278" s="304">
        <f>'自愿措施'!R33</f>
        <v/>
      </c>
      <c r="G278" s="304">
        <f>'自愿措施'!S33</f>
        <v/>
      </c>
      <c r="H278" s="304">
        <f>'自愿措施'!L33</f>
        <v/>
      </c>
      <c r="I278" s="304" t="inlineStr">
        <is>
          <t>自愿措施</t>
        </is>
      </c>
      <c r="J278" s="304">
        <f>'自愿措施'!C33</f>
        <v/>
      </c>
      <c r="K278" s="304">
        <f>'自愿措施'!E33</f>
        <v/>
      </c>
      <c r="L278" s="304">
        <f>'自愿措施'!F33</f>
        <v/>
      </c>
      <c r="M278" s="304">
        <f>'自愿措施'!M33</f>
        <v/>
      </c>
    </row>
    <row r="279">
      <c r="A279" s="304">
        <f>'自愿措施'!A34</f>
        <v/>
      </c>
      <c r="B279" s="304">
        <f>'自愿措施'!D34</f>
        <v/>
      </c>
      <c r="C279" s="304">
        <f>'自愿措施'!H34</f>
        <v/>
      </c>
      <c r="D279" s="304">
        <f>'自愿措施'!G34</f>
        <v/>
      </c>
      <c r="E279" s="304">
        <f>'自愿措施'!V34</f>
        <v/>
      </c>
      <c r="F279" s="304">
        <f>'自愿措施'!R34</f>
        <v/>
      </c>
      <c r="G279" s="304">
        <f>'自愿措施'!S34</f>
        <v/>
      </c>
      <c r="H279" s="304">
        <f>'自愿措施'!L34</f>
        <v/>
      </c>
      <c r="I279" s="304" t="inlineStr">
        <is>
          <t>自愿措施</t>
        </is>
      </c>
      <c r="J279" s="304">
        <f>'自愿措施'!C34</f>
        <v/>
      </c>
      <c r="K279" s="304">
        <f>'自愿措施'!E34</f>
        <v/>
      </c>
      <c r="L279" s="304">
        <f>'自愿措施'!F34</f>
        <v/>
      </c>
      <c r="M279" s="304">
        <f>'自愿措施'!M34</f>
        <v/>
      </c>
    </row>
    <row r="280">
      <c r="A280" s="304">
        <f>'自愿措施'!A35</f>
        <v/>
      </c>
      <c r="B280" s="304">
        <f>'自愿措施'!D35</f>
        <v/>
      </c>
      <c r="C280" s="304">
        <f>'自愿措施'!H35</f>
        <v/>
      </c>
      <c r="D280" s="304">
        <f>'自愿措施'!G35</f>
        <v/>
      </c>
      <c r="E280" s="304">
        <f>'自愿措施'!V35</f>
        <v/>
      </c>
      <c r="F280" s="304">
        <f>'自愿措施'!R35</f>
        <v/>
      </c>
      <c r="G280" s="304">
        <f>'自愿措施'!S35</f>
        <v/>
      </c>
      <c r="H280" s="304">
        <f>'自愿措施'!L35</f>
        <v/>
      </c>
      <c r="I280" s="304" t="inlineStr">
        <is>
          <t>自愿措施</t>
        </is>
      </c>
      <c r="J280" s="304">
        <f>'自愿措施'!C35</f>
        <v/>
      </c>
      <c r="K280" s="304">
        <f>'自愿措施'!E35</f>
        <v/>
      </c>
      <c r="L280" s="304">
        <f>'自愿措施'!F35</f>
        <v/>
      </c>
      <c r="M280" s="304">
        <f>'自愿措施'!M35</f>
        <v/>
      </c>
    </row>
    <row r="281">
      <c r="A281" s="304">
        <f>'自愿措施'!A36</f>
        <v/>
      </c>
      <c r="B281" s="304">
        <f>'自愿措施'!D36</f>
        <v/>
      </c>
      <c r="C281" s="304">
        <f>'自愿措施'!H36</f>
        <v/>
      </c>
      <c r="D281" s="304">
        <f>'自愿措施'!G36</f>
        <v/>
      </c>
      <c r="E281" s="304">
        <f>'自愿措施'!V36</f>
        <v/>
      </c>
      <c r="F281" s="304">
        <f>'自愿措施'!R36</f>
        <v/>
      </c>
      <c r="G281" s="304">
        <f>'自愿措施'!S36</f>
        <v/>
      </c>
      <c r="H281" s="304">
        <f>'自愿措施'!L36</f>
        <v/>
      </c>
      <c r="I281" s="304" t="inlineStr">
        <is>
          <t>自愿措施</t>
        </is>
      </c>
      <c r="J281" s="304">
        <f>'自愿措施'!C36</f>
        <v/>
      </c>
      <c r="K281" s="304">
        <f>'自愿措施'!E36</f>
        <v/>
      </c>
      <c r="L281" s="304">
        <f>'自愿措施'!F36</f>
        <v/>
      </c>
      <c r="M281" s="304">
        <f>'自愿措施'!M36</f>
        <v/>
      </c>
    </row>
    <row r="282">
      <c r="A282" s="304">
        <f>'自愿措施'!A37</f>
        <v/>
      </c>
      <c r="B282" s="304">
        <f>'自愿措施'!D37</f>
        <v/>
      </c>
      <c r="C282" s="304">
        <f>'自愿措施'!H37</f>
        <v/>
      </c>
      <c r="D282" s="304">
        <f>'自愿措施'!G37</f>
        <v/>
      </c>
      <c r="E282" s="304">
        <f>'自愿措施'!V37</f>
        <v/>
      </c>
      <c r="F282" s="304">
        <f>'自愿措施'!R37</f>
        <v/>
      </c>
      <c r="G282" s="304">
        <f>'自愿措施'!S37</f>
        <v/>
      </c>
      <c r="H282" s="304">
        <f>'自愿措施'!L37</f>
        <v/>
      </c>
      <c r="I282" s="304" t="inlineStr">
        <is>
          <t>自愿措施</t>
        </is>
      </c>
      <c r="J282" s="304">
        <f>'自愿措施'!C37</f>
        <v/>
      </c>
      <c r="K282" s="304">
        <f>'自愿措施'!E37</f>
        <v/>
      </c>
      <c r="L282" s="304">
        <f>'自愿措施'!F37</f>
        <v/>
      </c>
      <c r="M282" s="304">
        <f>'自愿措施'!M37</f>
        <v/>
      </c>
    </row>
    <row r="283">
      <c r="A283" s="304">
        <f>'自愿措施'!A38</f>
        <v/>
      </c>
      <c r="B283" s="304">
        <f>'自愿措施'!D38</f>
        <v/>
      </c>
      <c r="C283" s="304">
        <f>'自愿措施'!H38</f>
        <v/>
      </c>
      <c r="D283" s="304">
        <f>'自愿措施'!G38</f>
        <v/>
      </c>
      <c r="E283" s="304">
        <f>'自愿措施'!V38</f>
        <v/>
      </c>
      <c r="F283" s="304">
        <f>'自愿措施'!R38</f>
        <v/>
      </c>
      <c r="G283" s="304">
        <f>'自愿措施'!S38</f>
        <v/>
      </c>
      <c r="H283" s="304">
        <f>'自愿措施'!L38</f>
        <v/>
      </c>
      <c r="I283" s="304" t="inlineStr">
        <is>
          <t>自愿措施</t>
        </is>
      </c>
      <c r="J283" s="304">
        <f>'自愿措施'!C38</f>
        <v/>
      </c>
      <c r="K283" s="304">
        <f>'自愿措施'!E38</f>
        <v/>
      </c>
      <c r="L283" s="304">
        <f>'自愿措施'!F38</f>
        <v/>
      </c>
      <c r="M283" s="304">
        <f>'自愿措施'!M38</f>
        <v/>
      </c>
    </row>
    <row r="284">
      <c r="A284" s="304">
        <f>'自愿措施'!A40</f>
        <v/>
      </c>
      <c r="B284" s="304">
        <f>'自愿措施'!D40</f>
        <v/>
      </c>
      <c r="C284" s="304">
        <f>'自愿措施'!H40</f>
        <v/>
      </c>
      <c r="D284" s="304">
        <f>'自愿措施'!G40</f>
        <v/>
      </c>
      <c r="E284" s="304">
        <f>'自愿措施'!V40</f>
        <v/>
      </c>
      <c r="F284" s="304">
        <f>'自愿措施'!R40</f>
        <v/>
      </c>
      <c r="G284" s="304">
        <f>'自愿措施'!S40</f>
        <v/>
      </c>
      <c r="H284" s="304">
        <f>'自愿措施'!L40</f>
        <v/>
      </c>
      <c r="I284" s="304" t="inlineStr">
        <is>
          <t>自愿措施</t>
        </is>
      </c>
      <c r="J284" s="304">
        <f>'自愿措施'!C40</f>
        <v/>
      </c>
      <c r="K284" s="304">
        <f>'自愿措施'!E40</f>
        <v/>
      </c>
      <c r="L284" s="304">
        <f>'自愿措施'!F40</f>
        <v/>
      </c>
      <c r="M284" s="304">
        <f>'自愿措施'!M40</f>
        <v/>
      </c>
    </row>
  </sheetData>
  <mergeCells count="2">
    <mergeCell ref="H1:M1"/>
    <mergeCell ref="A1:G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N63"/>
  <sheetViews>
    <sheetView workbookViewId="0">
      <selection activeCell="B2" sqref="B2"/>
    </sheetView>
  </sheetViews>
  <sheetFormatPr baseColWidth="8" defaultRowHeight="13.5"/>
  <sheetData>
    <row r="1" ht="15.75" customHeight="1">
      <c r="A1" s="32" t="inlineStr">
        <is>
          <t>识别信息</t>
        </is>
      </c>
      <c r="C1" s="43" t="inlineStr">
        <is>
          <t>分类 - 工具类型</t>
        </is>
      </c>
      <c r="G1" s="45" t="inlineStr">
        <is>
          <t>政策描述</t>
        </is>
      </c>
      <c r="N1" s="47" t="inlineStr">
        <is>
          <t>行政信息</t>
        </is>
      </c>
      <c r="X1" s="49" t="inlineStr">
        <is>
          <t>政策规制基础与强度</t>
        </is>
      </c>
      <c r="AM1" s="51" t="inlineStr">
        <is>
          <t>工具特定属性</t>
        </is>
      </c>
      <c r="BF1" s="53" t="inlineStr">
        <is>
          <t>温室气体排放基础</t>
        </is>
      </c>
      <c r="BH1" s="43" t="inlineStr">
        <is>
          <t>分类与指标</t>
        </is>
      </c>
      <c r="BL1" s="47" t="inlineStr">
        <is>
          <t>法规参考</t>
        </is>
      </c>
      <c r="BN1" s="86" t="n"/>
    </row>
    <row r="2" ht="15.75" customHeight="1">
      <c r="A2" s="173" t="inlineStr">
        <is>
          <t>政策工具ID</t>
        </is>
      </c>
      <c r="B2" s="174" t="inlineStr">
        <is>
          <t>工具/子方案</t>
        </is>
      </c>
      <c r="C2" s="175" t="inlineStr">
        <is>
          <t>组别</t>
        </is>
      </c>
      <c r="D2" s="175" t="inlineStr">
        <is>
          <t>路径</t>
        </is>
      </c>
      <c r="E2" s="175" t="inlineStr">
        <is>
          <t>排放部门</t>
        </is>
      </c>
      <c r="F2" s="175" t="inlineStr">
        <is>
          <t>子行业</t>
        </is>
      </c>
      <c r="G2" s="176" t="inlineStr">
        <is>
          <t>本国工具名称</t>
        </is>
      </c>
      <c r="H2" s="176" t="inlineStr">
        <is>
          <t>英文工具名称</t>
        </is>
      </c>
      <c r="I2" s="176" t="inlineStr">
        <is>
          <t>政策包</t>
        </is>
      </c>
      <c r="J2" s="176" t="inlineStr">
        <is>
          <t>描述</t>
        </is>
      </c>
      <c r="K2" s="176" t="inlineStr">
        <is>
          <t>目标</t>
        </is>
      </c>
      <c r="L2" s="176" t="inlineStr">
        <is>
          <t>减缓相关性</t>
        </is>
      </c>
      <c r="M2" s="176" t="inlineStr">
        <is>
          <t>作用渠道</t>
        </is>
      </c>
      <c r="N2" s="177" t="inlineStr">
        <is>
          <t>国家</t>
        </is>
      </c>
      <c r="O2" s="177" t="inlineStr">
        <is>
          <t>管辖层级</t>
        </is>
      </c>
      <c r="P2" s="177" t="inlineStr">
        <is>
          <t>管辖地名称</t>
        </is>
      </c>
      <c r="Q2" s="177" t="inlineStr">
        <is>
          <t>通过日期</t>
        </is>
      </c>
      <c r="R2" s="177" t="inlineStr">
        <is>
          <t>生效日期</t>
        </is>
      </c>
      <c r="S2" s="177" t="inlineStr">
        <is>
          <t>终止日期</t>
        </is>
      </c>
      <c r="T2" s="177" t="inlineStr">
        <is>
          <t>最近修订</t>
        </is>
      </c>
      <c r="U2" s="177" t="inlineStr">
        <is>
          <t>最近修订（详情）</t>
        </is>
      </c>
      <c r="V2" s="177" t="inlineStr">
        <is>
          <t>状态</t>
        </is>
      </c>
      <c r="W2" s="177" t="inlineStr">
        <is>
          <t>管理机构</t>
        </is>
      </c>
      <c r="X2" s="178" t="inlineStr">
        <is>
          <t>受规制资产</t>
        </is>
      </c>
      <c r="Y2" s="178" t="inlineStr">
        <is>
          <t>受规制资产（状态）</t>
        </is>
      </c>
      <c r="Z2" s="178" t="inlineStr">
        <is>
          <t>受规制资产（详情）</t>
        </is>
      </c>
      <c r="AA2" s="178" t="inlineStr">
        <is>
          <t>受规制资产（其他）</t>
        </is>
      </c>
      <c r="AB2" s="178" t="inlineStr">
        <is>
          <t>受规制资产（阈值范围）</t>
        </is>
      </c>
      <c r="AC2" s="178" t="inlineStr">
        <is>
          <t>受规制主体</t>
        </is>
      </c>
      <c r="AD2" s="178" t="inlineStr">
        <is>
          <t>受规制主体（详情）</t>
        </is>
      </c>
      <c r="AE2" s="178" t="inlineStr">
        <is>
          <t>受规制活动</t>
        </is>
      </c>
      <c r="AF2" s="178" t="inlineStr">
        <is>
          <t>受规制活动（详情）</t>
        </is>
      </c>
      <c r="AG2" s="178" t="inlineStr">
        <is>
          <t>强度（数值）</t>
        </is>
      </c>
      <c r="AH2" s="178" t="inlineStr">
        <is>
          <t>强度（单位）</t>
        </is>
      </c>
      <c r="AI2" s="178" t="inlineStr">
        <is>
          <t>强度（详情）</t>
        </is>
      </c>
      <c r="AJ2" s="178" t="inlineStr">
        <is>
          <t>要求说明</t>
        </is>
      </c>
      <c r="AK2" s="178" t="inlineStr">
        <is>
          <t>合规计算方法I</t>
        </is>
      </c>
      <c r="AL2" s="178" t="inlineStr">
        <is>
          <t>合规计算方法II</t>
        </is>
      </c>
      <c r="AM2" s="179" t="inlineStr">
        <is>
          <t>税收及激励：年度收入</t>
        </is>
      </c>
      <c r="AN2" s="179" t="inlineStr">
        <is>
          <t>税收及激励：专项资金</t>
        </is>
      </c>
      <c r="AO2" s="179" t="inlineStr">
        <is>
          <t>税收及激励：年度收入减免</t>
        </is>
      </c>
      <c r="AP2" s="179" t="inlineStr">
        <is>
          <t>补贴：年度预算/支出</t>
        </is>
      </c>
      <c r="AQ2" s="179" t="inlineStr">
        <is>
          <t>补贴：限额</t>
        </is>
      </c>
      <c r="AR2" s="179" t="inlineStr">
        <is>
          <t>补贴：下限或上限</t>
        </is>
      </c>
      <c r="AS2" s="179" t="inlineStr">
        <is>
          <t>补贴：分配机制</t>
        </is>
      </c>
      <c r="AT2" s="179" t="inlineStr">
        <is>
          <t>补贴：支持期限</t>
        </is>
      </c>
      <c r="AU2" s="179" t="inlineStr">
        <is>
          <t>补贴：执行机制</t>
        </is>
      </c>
      <c r="AV2" s="179" t="inlineStr">
        <is>
          <t>交易系统：类型</t>
        </is>
      </c>
      <c r="AW2" s="179" t="inlineStr">
        <is>
          <t>交易系统：总量上限</t>
        </is>
      </c>
      <c r="AX2" s="179" t="inlineStr">
        <is>
          <t>交易系统：配额分配机制</t>
        </is>
      </c>
      <c r="AY2" s="179" t="inlineStr">
        <is>
          <t>交易系统：免费配额</t>
        </is>
      </c>
      <c r="AZ2" s="179" t="inlineStr">
        <is>
          <t>交易系统：允许使用抵消</t>
        </is>
      </c>
      <c r="BA2" s="179" t="inlineStr">
        <is>
          <t>交易系统：链接</t>
        </is>
      </c>
      <c r="BB2" s="179" t="inlineStr">
        <is>
          <t>交易系统：市场稳定机制</t>
        </is>
      </c>
      <c r="BC2" s="179" t="inlineStr">
        <is>
          <t>交易系统：年收入</t>
        </is>
      </c>
      <c r="BD2" s="179" t="inlineStr">
        <is>
          <t>交易系统：交易量</t>
        </is>
      </c>
      <c r="BE2" s="179" t="inlineStr">
        <is>
          <t>交易系统：违规处罚</t>
        </is>
      </c>
      <c r="BF2" s="180" t="inlineStr">
        <is>
          <t>温室气体排放覆盖（绝对量）</t>
        </is>
      </c>
      <c r="BG2" s="180" t="inlineStr">
        <is>
          <t>温室气体排放覆盖（占国内排放百分比）</t>
        </is>
      </c>
      <c r="BH2" s="175" t="inlineStr">
        <is>
          <t>经济行业</t>
        </is>
      </c>
      <c r="BI2" s="175" t="inlineStr">
        <is>
          <t>受影响的温室气体</t>
        </is>
      </c>
      <c r="BJ2" s="175" t="inlineStr">
        <is>
          <t>减缓效果</t>
        </is>
      </c>
      <c r="BK2" s="175" t="inlineStr">
        <is>
          <t>减缓协同效益</t>
        </is>
      </c>
      <c r="BL2" s="177" t="inlineStr">
        <is>
          <t>法律文件名称</t>
        </is>
      </c>
      <c r="BM2" s="177" t="inlineStr">
        <is>
          <t>法律文件链接</t>
        </is>
      </c>
      <c r="BN2" s="177" t="inlineStr">
        <is>
          <t>其他网页链接</t>
        </is>
      </c>
    </row>
    <row r="3">
      <c r="A3" s="305" t="inlineStr">
        <is>
          <t>CHNTRAETSI01S000</t>
        </is>
      </c>
      <c r="B3" s="305" t="inlineStr">
        <is>
          <t>工具</t>
        </is>
      </c>
      <c r="C3" s="305" t="inlineStr">
        <is>
          <t>交易机制</t>
        </is>
      </c>
      <c r="D3" s="305" t="inlineStr">
        <is>
          <t>排放交易体系（ETS）</t>
        </is>
      </c>
      <c r="E3" s="305" t="inlineStr">
        <is>
          <t>能源；工业</t>
        </is>
      </c>
      <c r="F3" s="305" t="inlineStr">
        <is>
          <t>发电；钢铁；水泥；铝冶炼</t>
        </is>
      </c>
      <c r="G3" s="305" t="inlineStr">
        <is>
          <t>全国碳排放权交易市场</t>
        </is>
      </c>
      <c r="H3" s="305" t="inlineStr">
        <is>
          <t>National carbon emission trading market</t>
        </is>
      </c>
      <c r="I3" s="305" t="inlineStr">
        <is>
          <t>N/A</t>
        </is>
      </c>
      <c r="J3" s="305" t="inlineStr">
        <is>
          <t>全国碳排放权交易市场覆盖生态环境部按程序确定并公开的温室气体种类和行业范围，对年度温室气体排放量达到2.6万吨二氧化碳当量的重点排放单位实施配额分配、登记、交易、核查与清缴管理。</t>
        </is>
      </c>
      <c r="K3" s="305" t="inlineStr">
        <is>
          <t>减缓气候变化</t>
        </is>
      </c>
      <c r="L3" s="305" t="inlineStr">
        <is>
          <t>直接</t>
        </is>
      </c>
      <c r="M3" s="305" t="inlineStr">
        <is>
          <t>供给侧</t>
        </is>
      </c>
      <c r="N3" s="305" t="inlineStr">
        <is>
          <t>中国</t>
        </is>
      </c>
      <c r="O3" s="305" t="inlineStr">
        <is>
          <t>国家</t>
        </is>
      </c>
      <c r="P3" s="305" t="inlineStr">
        <is>
          <t>N/A</t>
        </is>
      </c>
      <c r="Q3" s="305" t="inlineStr">
        <is>
          <t>31/12/2020</t>
        </is>
      </c>
      <c r="R3" s="305" t="inlineStr">
        <is>
          <t>01/02/2021</t>
        </is>
      </c>
      <c r="S3" s="305" t="inlineStr">
        <is>
          <t>N/A</t>
        </is>
      </c>
      <c r="T3" s="305" t="inlineStr">
        <is>
          <t>01/05/2024</t>
        </is>
      </c>
      <c r="U3" s="305" t="inlineStr">
        <is>
          <t>碳排放权交易管理暂行条例自2024年5月1日起施行，将全国碳排放权交易市场的配额分配、登记、交易、清缴、排放报告核查和监督管理提升为国务院行政法规层级，并对数据质量、监督管理和法律责任作出更新。</t>
        </is>
      </c>
      <c r="V3" s="305">
        <f>IF(R3="","生效",IF(R3="N/A","生效",IF(TODAY()&lt;DATE(VALUE(RIGHT(R3,4)),VALUE(MID(R3,4,2)),VALUE(LEFT(R3,2))),"计划实施",IF(S3="","生效",IF(S3="N/A","生效",IF(TODAY()&lt;DATE(VALUE(RIGHT(S3,4)),VALUE(MID(S3,4,2)),VALUE(LEFT(S3,2))),"生效","已终止"))))))</f>
        <v/>
      </c>
      <c r="W3" s="305" t="inlineStr">
        <is>
          <t>生态环境部；省级生态环境主管部门；全国碳排放权注册登记机构；全国碳排放权交易机构</t>
        </is>
      </c>
      <c r="X3" s="305" t="inlineStr">
        <is>
          <t>温室气体</t>
        </is>
      </c>
      <c r="Y3" s="305" t="inlineStr">
        <is>
          <t>新建；既有</t>
        </is>
      </c>
      <c r="Z3" s="305" t="inlineStr">
        <is>
          <t>全国碳市场覆盖达到排放门槛的重点排放单位，既包括已纳入市场的既有重点排放单位，也可包括新纳入覆盖行业或新达到年度排放门槛的单位。</t>
        </is>
      </c>
      <c r="AA3" s="305" t="inlineStr">
        <is>
          <t>N/A</t>
        </is>
      </c>
      <c r="AB3" s="305" t="inlineStr">
        <is>
          <t>年度温室气体排放量达到2.6万吨二氧化碳当量</t>
        </is>
      </c>
      <c r="AC3" s="305" t="inlineStr">
        <is>
          <t>企业</t>
        </is>
      </c>
      <c r="AD3" s="305" t="inlineStr">
        <is>
          <t>重点排放单位：属于全国碳排放权交易市场覆盖行业且年度温室气体排放量达到2.6万吨二氧化碳当量的温室气体排放单位。</t>
        </is>
      </c>
      <c r="AE3" s="305" t="inlineStr">
        <is>
          <t>生产、发电或转化</t>
        </is>
      </c>
      <c r="AF3" s="305" t="inlineStr">
        <is>
          <t>重点排放单位产生覆盖温室气体排放的生产经营活动；当前覆盖行业包括发电、钢铁、水泥、铝冶炼。</t>
        </is>
      </c>
      <c r="AG3" s="305" t="inlineStr">
        <is>
          <t>69.30</t>
        </is>
      </c>
      <c r="AH3" s="305" t="inlineStr">
        <is>
          <t>元/吨</t>
        </is>
      </c>
      <c r="AI3" s="305" t="inlineStr">
        <is>
          <t>全国碳市场为市场化碳价；强度数值采用全国ETS综合收盘价，截至2025年8月底为69.30元/吨（来源：生态环境部Progress Report of China's National Carbon Market (2025)）。同一来源披露，2024年全年综合收盘价区间为69-106元/吨，2024年末为97.49元/吨。</t>
        </is>
      </c>
      <c r="AJ3" s="305" t="inlineStr">
        <is>
          <t>重点排放单位应按规定报告上一年度温室气体排放，接受核查，并在生态环境部规定时限内清缴配额；清缴量应不低于经省级生态环境主管部门核查确认的上年度实际温室气体排放量。</t>
        </is>
      </c>
      <c r="AK3" s="305" t="inlineStr">
        <is>
          <t>重点排放单位按生态环境部技术规范编制年度温室气体排放报告；省级生态环境主管部门组织核查；经核查结果作为配额清缴依据。</t>
        </is>
      </c>
      <c r="AL3" s="305" t="inlineStr">
        <is>
          <t>清缴义务不少于经核查的上一年度实际温室气体排放量；可按规定使用国家核证自愿减排量抵销部分配额清缴。</t>
        </is>
      </c>
      <c r="AM3" s="305" t="inlineStr">
        <is>
          <t>N/A</t>
        </is>
      </c>
      <c r="AN3" s="305" t="inlineStr">
        <is>
          <t>N/A</t>
        </is>
      </c>
      <c r="AO3" s="305" t="inlineStr">
        <is>
          <t>N/A</t>
        </is>
      </c>
      <c r="AP3" s="305" t="inlineStr">
        <is>
          <t>N/A</t>
        </is>
      </c>
      <c r="AQ3" s="305" t="inlineStr">
        <is>
          <t>N/A</t>
        </is>
      </c>
      <c r="AR3" s="305" t="inlineStr">
        <is>
          <t>N/A</t>
        </is>
      </c>
      <c r="AS3" s="305" t="inlineStr">
        <is>
          <t>N/A</t>
        </is>
      </c>
      <c r="AT3" s="305" t="inlineStr">
        <is>
          <t>N/A</t>
        </is>
      </c>
      <c r="AU3" s="305" t="inlineStr">
        <is>
          <t>N/A</t>
        </is>
      </c>
      <c r="AV3" s="305" t="inlineStr">
        <is>
          <t>碳排放配额交易体系；交易方式包括协议转让、单向竞价或者其他符合规定的方式。</t>
        </is>
      </c>
      <c r="AW3" s="305" t="inlineStr">
        <is>
          <t>生态环境部根据国家温室气体排放控制要求，综合考虑经济增长、产业结构调整、能源结构优化、大气污染物排放协同控制等因素，制定碳排放配额总量确定与分配方案；法律文本未给出固定绝对总量数值。</t>
        </is>
      </c>
      <c r="AX3" s="305" t="inlineStr">
        <is>
          <t>生态环境部制定配额总量确定与分配方案；省级生态环境主管部门向重点排放单位分配年度碳排放配额。配额分配以免费分配为主，可根据国家有关要求适时引入有偿分配。</t>
        </is>
      </c>
      <c r="AY3" s="305" t="inlineStr">
        <is>
          <t>以免费分配为主；可根据国家有关要求适时引入有偿分配。具体免费配额比例未在该法律文本中找到。</t>
        </is>
      </c>
      <c r="AZ3" s="305" t="inlineStr">
        <is>
          <t>允许。可使用国家核证自愿减排量抵销配额清缴，抵销比例不得超过应清缴碳排放配额的5%；已纳入全国碳市场配额管理的减排项目不得用于抵销。</t>
        </is>
      </c>
      <c r="BA3" s="305" t="inlineStr">
        <is>
          <t>不适用；纳入全国碳市场的重点排放单位不再参与地方碳排放权交易试点市场。</t>
        </is>
      </c>
      <c r="BB3" s="305" t="inlineStr">
        <is>
          <t>交易机构应采取有效措施防止过度投机并维护市场健康发展；注册登记机构和交易机构应建立风险管理与信息披露制度。用于公益目的自愿注销的配额从国家配额总量中等量核减。</t>
        </is>
      </c>
      <c r="BC3" s="305" t="inlineStr">
        <is>
          <t>181.1亿元（2024年度成交额；来源：生态环境部Progress Report of China's National Carbon Market (2025)）</t>
        </is>
      </c>
      <c r="BD3" s="305" t="inlineStr">
        <is>
          <t>189百万吨（2024；来源：生态环境部Progress Report of China's National Carbon Market (2025)）</t>
        </is>
      </c>
      <c r="BE3" s="305" t="inlineStr">
        <is>
          <t>未按时足额清缴配额：责令改正，处2万元以上3万元以下罚款；逾期未改正的，对欠缴部分在下一年度配额中等量核减。虚报、瞒报或拒绝履行排放报告义务：处1万元以上3万元以下罚款，并可在下一年度配额分配中等量核减虚报、瞒报部分。</t>
        </is>
      </c>
      <c r="BF3" s="305" t="inlineStr">
        <is>
          <t>约8,000 MtCO2（2024；来源：ICAP ETS Map）</t>
        </is>
      </c>
      <c r="BG3" s="305" t="inlineStr">
        <is>
          <t>超过60%（2025披露；来源：生态环境部Progress Report of China's National Carbon Market (2025)）</t>
        </is>
      </c>
      <c r="BH3" s="305" t="inlineStr">
        <is>
          <t>D35；C24；C23</t>
        </is>
      </c>
      <c r="BI3" s="305" t="inlineStr">
        <is>
          <t>CO2</t>
        </is>
      </c>
      <c r="BJ3" s="305" t="inlineStr">
        <is>
          <t>正向</t>
        </is>
      </c>
      <c r="BK3" s="305" t="inlineStr">
        <is>
          <t>污染防治</t>
        </is>
      </c>
      <c r="BL3" s="305" t="inlineStr">
        <is>
          <t>碳排放权交易管理暂行条例；碳排放权交易管理办法（试行）</t>
        </is>
      </c>
      <c r="BM3" s="305" t="inlineStr">
        <is>
          <t>https://www.gov.cn/zhengce/content/202402/content_6930137.htm</t>
        </is>
      </c>
      <c r="BN3" s="305" t="inlineStr">
        <is>
          <t>https://www.mee.gov.cn/xxgk2018/xxgk/xxgk02/202101/t20210105_816131.html; https://www.mee.gov.cn/xxgk2018/xxgk/xxgk03/202503/t20250326_1104736.html; https://www.mee.gov.cn/ywgz/ydqhbh/wsqtkz/202509/W020250927515319387445.pdf; https://icapcarbonaction.com/en/ets/china-national-ets</t>
        </is>
      </c>
    </row>
    <row r="4">
      <c r="A4" s="302" t="inlineStr">
        <is>
          <t>CHNTRAETSI01S001</t>
        </is>
      </c>
      <c r="B4" s="302" t="inlineStr">
        <is>
          <t>子方案</t>
        </is>
      </c>
      <c r="C4" s="302" t="inlineStr">
        <is>
          <t>交易机制</t>
        </is>
      </c>
      <c r="D4" s="302" t="inlineStr">
        <is>
          <t>排放交易体系（ETS）</t>
        </is>
      </c>
      <c r="E4" s="302" t="inlineStr">
        <is>
          <t>能源</t>
        </is>
      </c>
      <c r="F4" s="302" t="inlineStr">
        <is>
          <t>发电</t>
        </is>
      </c>
      <c r="G4" s="302" t="inlineStr">
        <is>
          <t>全国碳排放权交易市场—发电行业子方案</t>
        </is>
      </c>
      <c r="H4" s="302" t="inlineStr">
        <is>
          <t>National carbon emission trading market - power generation sector subscheme</t>
        </is>
      </c>
      <c r="I4" s="302" t="inlineStr">
        <is>
          <t>N/A</t>
        </is>
      </c>
      <c r="J4" s="302" t="inlineStr">
        <is>
          <t>全国碳排放权交易市场首批覆盖发电行业重点排放单位，对达到覆盖门槛的发电行业单位实施碳排放配额分配、交易、核查与清缴管理。</t>
        </is>
      </c>
      <c r="K4" s="302" t="inlineStr">
        <is>
          <t>减缓气候变化</t>
        </is>
      </c>
      <c r="L4" s="302" t="inlineStr">
        <is>
          <t>直接</t>
        </is>
      </c>
      <c r="M4" s="302" t="inlineStr">
        <is>
          <t>供给侧</t>
        </is>
      </c>
      <c r="N4" s="302" t="inlineStr">
        <is>
          <t>中国</t>
        </is>
      </c>
      <c r="O4" s="302" t="inlineStr">
        <is>
          <t>国家</t>
        </is>
      </c>
      <c r="P4" s="302" t="inlineStr">
        <is>
          <t>N/A</t>
        </is>
      </c>
      <c r="Q4" s="302" t="inlineStr">
        <is>
          <t>31/12/2020</t>
        </is>
      </c>
      <c r="R4" s="302" t="inlineStr">
        <is>
          <t>01/02/2021</t>
        </is>
      </c>
      <c r="S4" s="302" t="inlineStr">
        <is>
          <t>N/A</t>
        </is>
      </c>
      <c r="T4" s="302" t="inlineStr">
        <is>
          <t>21/10/2024</t>
        </is>
      </c>
      <c r="U4" s="302" t="inlineStr">
        <is>
          <t>生态环境部印发2023、2024年度发电行业全国碳排放权交易配额总量和分配方案以及配额清缴相关工作通知，属于发电行业子方案的专门实施文件。</t>
        </is>
      </c>
      <c r="V4" s="302">
        <f>IF(R4="","生效",IF(R4="N/A","生效",IF(TODAY()&lt;DATE(VALUE(RIGHT(R4,4)),VALUE(MID(R4,4,2)),VALUE(LEFT(R4,2))),"计划实施",IF(S4="","生效",IF(S4="N/A","生效",IF(TODAY()&lt;DATE(VALUE(RIGHT(S4,4)),VALUE(MID(S4,4,2)),VALUE(LEFT(S4,2))),"生效","已终止"))))))</f>
        <v/>
      </c>
      <c r="W4" s="302" t="inlineStr">
        <is>
          <t>生态环境部；省级生态环境主管部门；全国碳排放权注册登记机构；全国碳排放权交易机构</t>
        </is>
      </c>
      <c r="X4" s="302" t="inlineStr">
        <is>
          <t>温室气体</t>
        </is>
      </c>
      <c r="Y4" s="302" t="inlineStr">
        <is>
          <t>新建；既有</t>
        </is>
      </c>
      <c r="Z4" s="302" t="inlineStr">
        <is>
          <t>发电行业重点排放单位的碳排放配额及其覆盖温室气体排放。</t>
        </is>
      </c>
      <c r="AA4" s="302" t="inlineStr">
        <is>
          <t>N/A</t>
        </is>
      </c>
      <c r="AB4" s="302" t="inlineStr">
        <is>
          <t>年度温室气体排放量达到2.6万吨二氧化碳当量</t>
        </is>
      </c>
      <c r="AC4" s="302" t="inlineStr">
        <is>
          <t>企业</t>
        </is>
      </c>
      <c r="AD4" s="302" t="inlineStr">
        <is>
          <t>发电行业重点排放单位</t>
        </is>
      </c>
      <c r="AE4" s="302" t="inlineStr">
        <is>
          <t>生产、发电或转化</t>
        </is>
      </c>
      <c r="AF4" s="302" t="inlineStr">
        <is>
          <t>发电行业产生覆盖温室气体排放的生产经营活动。</t>
        </is>
      </c>
      <c r="AG4" s="302" t="inlineStr">
        <is>
          <t>69.30</t>
        </is>
      </c>
      <c r="AH4" s="302" t="inlineStr">
        <is>
          <t>元/吨</t>
        </is>
      </c>
      <c r="AI4" s="302" t="inlineStr">
        <is>
          <t>全国碳市场为市场化碳价；强度数值采用全国ETS综合收盘价，截至2025年8月底为69.30元/吨（来源：生态环境部Progress Report of China's National Carbon Market (2025)）。同一来源披露，2024年全年综合收盘价区间为69-106元/吨，2024年末为97.49元/吨。</t>
        </is>
      </c>
      <c r="AJ4" s="302" t="inlineStr">
        <is>
          <t>发电行业重点排放单位应按规定报告上一年度温室气体排放，接受核查，并按期清缴不少于核查确认排放量的配额。</t>
        </is>
      </c>
      <c r="AK4" s="302" t="inlineStr">
        <is>
          <t>年度温室气体排放报告和省级生态环境主管部门组织的核查。</t>
        </is>
      </c>
      <c r="AL4" s="302" t="inlineStr">
        <is>
          <t>清缴义务不少于经核查的上一年度实际温室气体排放量；可按规定使用国家核证自愿减排量抵销部分配额清缴。</t>
        </is>
      </c>
      <c r="AM4" s="302" t="inlineStr">
        <is>
          <t>N/A</t>
        </is>
      </c>
      <c r="AN4" s="302" t="inlineStr">
        <is>
          <t>N/A</t>
        </is>
      </c>
      <c r="AO4" s="302" t="inlineStr">
        <is>
          <t>N/A</t>
        </is>
      </c>
      <c r="AP4" s="302" t="inlineStr">
        <is>
          <t>N/A</t>
        </is>
      </c>
      <c r="AQ4" s="302" t="inlineStr">
        <is>
          <t>N/A</t>
        </is>
      </c>
      <c r="AR4" s="302" t="inlineStr">
        <is>
          <t>N/A</t>
        </is>
      </c>
      <c r="AS4" s="302" t="inlineStr">
        <is>
          <t>N/A</t>
        </is>
      </c>
      <c r="AT4" s="302" t="inlineStr">
        <is>
          <t>N/A</t>
        </is>
      </c>
      <c r="AU4" s="302" t="inlineStr">
        <is>
          <t>N/A</t>
        </is>
      </c>
      <c r="AV4" s="302" t="inlineStr">
        <is>
          <t>碳排放配额交易体系</t>
        </is>
      </c>
      <c r="AW4" s="302" t="inlineStr">
        <is>
          <t>由生态环境部配额总量确定与分配方案确定；行业层面年度总量需查具体年度分配方案。</t>
        </is>
      </c>
      <c r="AX4" s="302" t="inlineStr">
        <is>
          <t>生态环境部制定配额总量确定与分配方案，省级生态环境主管部门向发电行业重点排放单位分配年度配额；以免费分配为主。</t>
        </is>
      </c>
      <c r="AY4" s="302" t="inlineStr">
        <is>
          <t>以免费分配为主；具体行业年度免费配额比例需查年度分配方案。</t>
        </is>
      </c>
      <c r="AZ4" s="302" t="inlineStr">
        <is>
          <t>允许使用国家核证自愿减排量抵销，比例不超过应清缴配额的5%。</t>
        </is>
      </c>
      <c r="BA4" s="302" t="inlineStr">
        <is>
          <t>不适用；纳入全国碳市场的重点排放单位不再参与地方碳排放权交易试点市场。</t>
        </is>
      </c>
      <c r="BB4" s="302" t="inlineStr">
        <is>
          <t>注册登记、交易、风险管理和信息披露制度适用全国碳市场统一规则。</t>
        </is>
      </c>
      <c r="BC4" s="302" t="inlineStr">
        <is>
          <t>N/A</t>
        </is>
      </c>
      <c r="BD4" s="302" t="inlineStr">
        <is>
          <t>N/A</t>
        </is>
      </c>
      <c r="BE4" s="302" t="inlineStr">
        <is>
          <t>适用全国碳市场统一处罚规则。</t>
        </is>
      </c>
      <c r="BF4" s="302" t="inlineStr">
        <is>
          <t>约5,200 MtCO2（2023；来源：ICAP ETS Map）</t>
        </is>
      </c>
      <c r="BG4" s="302" t="inlineStr">
        <is>
          <t>约41.3%（按5,200 MtCO2 / 中国2023年生产端温室气体排放约12.6 GtCO2e计算；来源：ICAP ETS Map、IEA/公开汇编，经计算）</t>
        </is>
      </c>
      <c r="BH4" s="302" t="inlineStr">
        <is>
          <t>D35</t>
        </is>
      </c>
      <c r="BI4" s="302" t="inlineStr">
        <is>
          <t>CO2</t>
        </is>
      </c>
      <c r="BJ4" s="302" t="inlineStr">
        <is>
          <t>正向</t>
        </is>
      </c>
      <c r="BK4" s="302" t="inlineStr">
        <is>
          <t>污染防治</t>
        </is>
      </c>
      <c r="BL4" s="302" t="inlineStr">
        <is>
          <t>关于做好2023、2024年度全国碳排放权交易发电行业配额分配和清缴相关工作的通知</t>
        </is>
      </c>
      <c r="BM4" s="302" t="inlineStr">
        <is>
          <t>https://www.mee.gov.cn/xxgk2018/xxgk/xxgk03/202410/t20241021_1089750.html</t>
        </is>
      </c>
      <c r="BN4" s="302" t="inlineStr">
        <is>
          <t>https://www.gov.cn/zhengce/content/202402/content_6930137.htm; https://www.mee.gov.cn/xxgk2018/xxgk/xxgk02/202101/t20210105_816131.html; https://www.mee.gov.cn/ywgz/ydqhbh/wsqtkz/202509/W020250927515319387445.pdf; https://icapcarbonaction.com/en/ets/china-national-ets</t>
        </is>
      </c>
    </row>
    <row r="5">
      <c r="A5" s="302" t="inlineStr">
        <is>
          <t>CHNTRAETSI01S002</t>
        </is>
      </c>
      <c r="B5" s="302" t="inlineStr">
        <is>
          <t>子方案</t>
        </is>
      </c>
      <c r="C5" s="302" t="inlineStr">
        <is>
          <t>交易机制</t>
        </is>
      </c>
      <c r="D5" s="302" t="inlineStr">
        <is>
          <t>排放交易体系（ETS）</t>
        </is>
      </c>
      <c r="E5" s="302" t="inlineStr">
        <is>
          <t>工业</t>
        </is>
      </c>
      <c r="F5" s="302" t="inlineStr">
        <is>
          <t>钢铁</t>
        </is>
      </c>
      <c r="G5" s="302" t="inlineStr">
        <is>
          <t>全国碳排放权交易市场—钢铁行业子方案</t>
        </is>
      </c>
      <c r="H5" s="302" t="inlineStr">
        <is>
          <t>National carbon emission trading market - steel sector subscheme</t>
        </is>
      </c>
      <c r="I5" s="302" t="inlineStr">
        <is>
          <t>N/A</t>
        </is>
      </c>
      <c r="J5" s="302" t="inlineStr">
        <is>
          <t>全国碳排放权交易市场扩围覆盖钢铁行业，对达到覆盖门槛的钢铁行业重点排放单位实施碳排放配额分配、交易、核查与清缴管理。</t>
        </is>
      </c>
      <c r="K5" s="302" t="inlineStr">
        <is>
          <t>减缓气候变化</t>
        </is>
      </c>
      <c r="L5" s="302" t="inlineStr">
        <is>
          <t>直接</t>
        </is>
      </c>
      <c r="M5" s="302" t="inlineStr">
        <is>
          <t>供给侧</t>
        </is>
      </c>
      <c r="N5" s="302" t="inlineStr">
        <is>
          <t>中国</t>
        </is>
      </c>
      <c r="O5" s="302" t="inlineStr">
        <is>
          <t>国家</t>
        </is>
      </c>
      <c r="P5" s="302" t="inlineStr">
        <is>
          <t>N/A</t>
        </is>
      </c>
      <c r="Q5" s="302" t="inlineStr">
        <is>
          <t>31/12/2020</t>
        </is>
      </c>
      <c r="R5" s="302" t="inlineStr">
        <is>
          <t>26/03/2025</t>
        </is>
      </c>
      <c r="S5" s="302" t="inlineStr">
        <is>
          <t>N/A</t>
        </is>
      </c>
      <c r="T5" s="302" t="inlineStr">
        <is>
          <t>26/03/2025</t>
        </is>
      </c>
      <c r="U5" s="302" t="inlineStr">
        <is>
          <t>生态环境部印发全国碳排放权交易市场覆盖钢铁、水泥、铝冶炼行业工作方案，经国务院批准将钢铁、水泥、铝冶炼行业纳入全国碳排放权交易市场管理。</t>
        </is>
      </c>
      <c r="V5" s="302">
        <f>IF(R5="","生效",IF(R5="N/A","生效",IF(TODAY()&lt;DATE(VALUE(RIGHT(R5,4)),VALUE(MID(R5,4,2)),VALUE(LEFT(R5,2))),"计划实施",IF(S5="","生效",IF(S5="N/A","生效",IF(TODAY()&lt;DATE(VALUE(RIGHT(S5,4)),VALUE(MID(S5,4,2)),VALUE(LEFT(S5,2))),"生效","已终止"))))))</f>
        <v/>
      </c>
      <c r="W5" s="302" t="inlineStr">
        <is>
          <t>生态环境部；省级生态环境主管部门；全国碳排放权注册登记机构；全国碳排放权交易机构</t>
        </is>
      </c>
      <c r="X5" s="302" t="inlineStr">
        <is>
          <t>温室气体</t>
        </is>
      </c>
      <c r="Y5" s="302" t="inlineStr">
        <is>
          <t>新建；既有</t>
        </is>
      </c>
      <c r="Z5" s="302" t="inlineStr">
        <is>
          <t>钢铁行业重点排放单位的碳排放配额及其覆盖温室气体排放。</t>
        </is>
      </c>
      <c r="AA5" s="302" t="inlineStr">
        <is>
          <t>N/A</t>
        </is>
      </c>
      <c r="AB5" s="302" t="inlineStr">
        <is>
          <t>年度温室气体排放量达到2.6万吨二氧化碳当量</t>
        </is>
      </c>
      <c r="AC5" s="302" t="inlineStr">
        <is>
          <t>企业</t>
        </is>
      </c>
      <c r="AD5" s="302" t="inlineStr">
        <is>
          <t>钢铁行业重点排放单位</t>
        </is>
      </c>
      <c r="AE5" s="302" t="inlineStr">
        <is>
          <t>生产、发电或转化</t>
        </is>
      </c>
      <c r="AF5" s="302" t="inlineStr">
        <is>
          <t>钢铁生产相关覆盖温室气体排放活动。</t>
        </is>
      </c>
      <c r="AG5" s="302" t="inlineStr">
        <is>
          <t>69.30</t>
        </is>
      </c>
      <c r="AH5" s="302" t="inlineStr">
        <is>
          <t>元/吨</t>
        </is>
      </c>
      <c r="AI5" s="302" t="inlineStr">
        <is>
          <t>全国碳市场为市场化碳价；强度数值采用全国ETS综合收盘价，截至2025年8月底为69.30元/吨（来源：生态环境部Progress Report of China's National Carbon Market (2025)）。同一来源披露，2024年全年综合收盘价区间为69-106元/吨，2024年末为97.49元/吨。</t>
        </is>
      </c>
      <c r="AJ5" s="302" t="inlineStr">
        <is>
          <t>钢铁行业重点排放单位应按规定报告上一年度温室气体排放，接受核查，并按期清缴不少于核查确认排放量的配额。</t>
        </is>
      </c>
      <c r="AK5" s="302" t="inlineStr">
        <is>
          <t>年度温室气体排放报告和省级生态环境主管部门组织的核查。</t>
        </is>
      </c>
      <c r="AL5" s="302" t="inlineStr">
        <is>
          <t>清缴义务不少于经核查的上一年度实际温室气体排放量；可按规定使用国家核证自愿减排量抵销部分配额清缴。</t>
        </is>
      </c>
      <c r="AM5" s="302" t="inlineStr">
        <is>
          <t>N/A</t>
        </is>
      </c>
      <c r="AN5" s="302" t="inlineStr">
        <is>
          <t>N/A</t>
        </is>
      </c>
      <c r="AO5" s="302" t="inlineStr">
        <is>
          <t>N/A</t>
        </is>
      </c>
      <c r="AP5" s="302" t="inlineStr">
        <is>
          <t>N/A</t>
        </is>
      </c>
      <c r="AQ5" s="302" t="inlineStr">
        <is>
          <t>N/A</t>
        </is>
      </c>
      <c r="AR5" s="302" t="inlineStr">
        <is>
          <t>N/A</t>
        </is>
      </c>
      <c r="AS5" s="302" t="inlineStr">
        <is>
          <t>N/A</t>
        </is>
      </c>
      <c r="AT5" s="302" t="inlineStr">
        <is>
          <t>N/A</t>
        </is>
      </c>
      <c r="AU5" s="302" t="inlineStr">
        <is>
          <t>N/A</t>
        </is>
      </c>
      <c r="AV5" s="302" t="inlineStr">
        <is>
          <t>碳排放配额交易体系</t>
        </is>
      </c>
      <c r="AW5" s="302" t="inlineStr">
        <is>
          <t>由生态环境部配额总量确定与分配方案确定；行业层面年度总量需查具体年度分配方案。</t>
        </is>
      </c>
      <c r="AX5" s="302" t="inlineStr">
        <is>
          <t>生态环境部制定配额总量确定与分配方案，省级生态环境主管部门向钢铁行业重点排放单位分配年度配额；以免费分配为主。</t>
        </is>
      </c>
      <c r="AY5" s="302" t="inlineStr">
        <is>
          <t>以免费分配为主；具体行业年度免费配额比例需查年度分配方案。</t>
        </is>
      </c>
      <c r="AZ5" s="302" t="inlineStr">
        <is>
          <t>允许使用国家核证自愿减排量抵销，比例不超过应清缴配额的5%。</t>
        </is>
      </c>
      <c r="BA5" s="302" t="inlineStr">
        <is>
          <t>不适用；纳入全国碳市场的重点排放单位不再参与地方碳排放权交易试点市场。</t>
        </is>
      </c>
      <c r="BB5" s="302" t="inlineStr">
        <is>
          <t>注册登记、交易、风险管理和信息披露制度适用全国碳市场统一规则。</t>
        </is>
      </c>
      <c r="BC5" s="302" t="inlineStr">
        <is>
          <t>N/A</t>
        </is>
      </c>
      <c r="BD5" s="302" t="inlineStr">
        <is>
          <t>N/A</t>
        </is>
      </c>
      <c r="BE5" s="302" t="inlineStr">
        <is>
          <t>适用全国碳市场统一处罚规则。</t>
        </is>
      </c>
      <c r="BF5" s="302" t="inlineStr">
        <is>
          <t>约1,450 MtCO2e（2024估算；来源：ICAP称钢铁、水泥、铝冶炼扩围合计新增约3,000 MtCO2e，Live Science/CREA称钢铁约占中国温室气体排放15%；按扩围总量与钢铁/水泥同量级分摊计算）</t>
        </is>
      </c>
      <c r="BG5" s="302" t="inlineStr">
        <is>
          <t>约11.5%（按1,450 MtCO2e / 中国2023年生产端温室气体排放约12.6 GtCO2e计算；来源：ICAP、CREA/Live Science，经计算）</t>
        </is>
      </c>
      <c r="BH5" s="302" t="inlineStr">
        <is>
          <t>C24</t>
        </is>
      </c>
      <c r="BI5" s="302" t="inlineStr">
        <is>
          <t>CO2</t>
        </is>
      </c>
      <c r="BJ5" s="302" t="inlineStr">
        <is>
          <t>正向</t>
        </is>
      </c>
      <c r="BK5" s="302" t="inlineStr">
        <is>
          <t>污染防治</t>
        </is>
      </c>
      <c r="BL5" s="302" t="inlineStr">
        <is>
          <t>全国碳排放权交易市场覆盖钢铁、水泥、铝冶炼行业工作方案</t>
        </is>
      </c>
      <c r="BM5" s="302" t="inlineStr">
        <is>
          <t>https://www.mee.gov.cn/xxgk2018/xxgk/xxgk03/202503/t20250326_1104736.html</t>
        </is>
      </c>
      <c r="BN5" s="302" t="inlineStr">
        <is>
          <t>https://www.gov.cn/zhengce/content/202402/content_6930137.htm; https://www.mee.gov.cn/xxgk2018/xxgk/xxgk02/202101/t20210105_816131.html; https://www.mee.gov.cn/xxgk2018/xxgk/xxgk03/202503/t20250326_1104736.html; https://www.mee.gov.cn/ywgz/ydqhbh/wsqtkz/202509/W020250927515319387445.pdf; https://icapcarbonaction.com/en/ets/china-national-ets; https://icapcarbonaction.com/en/news/china-officially-expands-national-ets-cement-steel-and-aluminum-sectors; https://www.livescience.com/planet-earth/climate-change/chinas-carbon-emissions-may-have-reached-a-critical-turning-point-sooner-than-expected</t>
        </is>
      </c>
    </row>
    <row r="6">
      <c r="A6" s="302" t="inlineStr">
        <is>
          <t>CHNTRAETSI01S003</t>
        </is>
      </c>
      <c r="B6" s="302" t="inlineStr">
        <is>
          <t>子方案</t>
        </is>
      </c>
      <c r="C6" s="302" t="inlineStr">
        <is>
          <t>交易机制</t>
        </is>
      </c>
      <c r="D6" s="302" t="inlineStr">
        <is>
          <t>排放交易体系（ETS）</t>
        </is>
      </c>
      <c r="E6" s="302" t="inlineStr">
        <is>
          <t>工业</t>
        </is>
      </c>
      <c r="F6" s="302" t="inlineStr">
        <is>
          <t>水泥</t>
        </is>
      </c>
      <c r="G6" s="302" t="inlineStr">
        <is>
          <t>全国碳排放权交易市场—水泥行业子方案</t>
        </is>
      </c>
      <c r="H6" s="302" t="inlineStr">
        <is>
          <t>National carbon emission trading market - cement sector subscheme</t>
        </is>
      </c>
      <c r="I6" s="302" t="inlineStr">
        <is>
          <t>N/A</t>
        </is>
      </c>
      <c r="J6" s="302" t="inlineStr">
        <is>
          <t>全国碳排放权交易市场扩围覆盖水泥行业，对达到覆盖门槛的水泥行业重点排放单位实施碳排放配额分配、交易、核查与清缴管理。</t>
        </is>
      </c>
      <c r="K6" s="302" t="inlineStr">
        <is>
          <t>减缓气候变化</t>
        </is>
      </c>
      <c r="L6" s="302" t="inlineStr">
        <is>
          <t>直接</t>
        </is>
      </c>
      <c r="M6" s="302" t="inlineStr">
        <is>
          <t>供给侧</t>
        </is>
      </c>
      <c r="N6" s="302" t="inlineStr">
        <is>
          <t>中国</t>
        </is>
      </c>
      <c r="O6" s="302" t="inlineStr">
        <is>
          <t>国家</t>
        </is>
      </c>
      <c r="P6" s="302" t="inlineStr">
        <is>
          <t>N/A</t>
        </is>
      </c>
      <c r="Q6" s="302" t="inlineStr">
        <is>
          <t>31/12/2020</t>
        </is>
      </c>
      <c r="R6" s="302" t="inlineStr">
        <is>
          <t>26/03/2025</t>
        </is>
      </c>
      <c r="S6" s="302" t="inlineStr">
        <is>
          <t>N/A</t>
        </is>
      </c>
      <c r="T6" s="302" t="inlineStr">
        <is>
          <t>26/03/2025</t>
        </is>
      </c>
      <c r="U6" s="302" t="inlineStr">
        <is>
          <t>生态环境部印发全国碳排放权交易市场覆盖钢铁、水泥、铝冶炼行业工作方案，经国务院批准将钢铁、水泥、铝冶炼行业纳入全国碳排放权交易市场管理。</t>
        </is>
      </c>
      <c r="V6" s="302">
        <f>IF(R6="","生效",IF(R6="N/A","生效",IF(TODAY()&lt;DATE(VALUE(RIGHT(R6,4)),VALUE(MID(R6,4,2)),VALUE(LEFT(R6,2))),"计划实施",IF(S6="","生效",IF(S6="N/A","生效",IF(TODAY()&lt;DATE(VALUE(RIGHT(S6,4)),VALUE(MID(S6,4,2)),VALUE(LEFT(S6,2))),"生效","已终止"))))))</f>
        <v/>
      </c>
      <c r="W6" s="302" t="inlineStr">
        <is>
          <t>生态环境部；省级生态环境主管部门；全国碳排放权注册登记机构；全国碳排放权交易机构</t>
        </is>
      </c>
      <c r="X6" s="302" t="inlineStr">
        <is>
          <t>温室气体</t>
        </is>
      </c>
      <c r="Y6" s="302" t="inlineStr">
        <is>
          <t>新建；既有</t>
        </is>
      </c>
      <c r="Z6" s="302" t="inlineStr">
        <is>
          <t>水泥行业重点排放单位的碳排放配额及其覆盖温室气体排放。</t>
        </is>
      </c>
      <c r="AA6" s="302" t="inlineStr">
        <is>
          <t>N/A</t>
        </is>
      </c>
      <c r="AB6" s="302" t="inlineStr">
        <is>
          <t>年度温室气体排放量达到2.6万吨二氧化碳当量</t>
        </is>
      </c>
      <c r="AC6" s="302" t="inlineStr">
        <is>
          <t>企业</t>
        </is>
      </c>
      <c r="AD6" s="302" t="inlineStr">
        <is>
          <t>水泥行业重点排放单位</t>
        </is>
      </c>
      <c r="AE6" s="302" t="inlineStr">
        <is>
          <t>生产、发电或转化</t>
        </is>
      </c>
      <c r="AF6" s="302" t="inlineStr">
        <is>
          <t>水泥生产相关覆盖温室气体排放活动。</t>
        </is>
      </c>
      <c r="AG6" s="302" t="inlineStr">
        <is>
          <t>69.30</t>
        </is>
      </c>
      <c r="AH6" s="302" t="inlineStr">
        <is>
          <t>元/吨</t>
        </is>
      </c>
      <c r="AI6" s="302" t="inlineStr">
        <is>
          <t>全国碳市场为市场化碳价；强度数值采用全国ETS综合收盘价，截至2025年8月底为69.30元/吨（来源：生态环境部Progress Report of China's National Carbon Market (2025)）。同一来源披露，2024年全年综合收盘价区间为69-106元/吨，2024年末为97.49元/吨。</t>
        </is>
      </c>
      <c r="AJ6" s="302" t="inlineStr">
        <is>
          <t>水泥行业重点排放单位应按规定报告上一年度温室气体排放，接受核查，并按期清缴不少于核查确认排放量的配额。</t>
        </is>
      </c>
      <c r="AK6" s="302" t="inlineStr">
        <is>
          <t>年度温室气体排放报告和省级生态环境主管部门组织的核查。</t>
        </is>
      </c>
      <c r="AL6" s="302" t="inlineStr">
        <is>
          <t>清缴义务不少于经核查的上一年度实际温室气体排放量；可按规定使用国家核证自愿减排量抵销部分配额清缴。</t>
        </is>
      </c>
      <c r="AM6" s="302" t="inlineStr">
        <is>
          <t>N/A</t>
        </is>
      </c>
      <c r="AN6" s="302" t="inlineStr">
        <is>
          <t>N/A</t>
        </is>
      </c>
      <c r="AO6" s="302" t="inlineStr">
        <is>
          <t>N/A</t>
        </is>
      </c>
      <c r="AP6" s="302" t="inlineStr">
        <is>
          <t>N/A</t>
        </is>
      </c>
      <c r="AQ6" s="302" t="inlineStr">
        <is>
          <t>N/A</t>
        </is>
      </c>
      <c r="AR6" s="302" t="inlineStr">
        <is>
          <t>N/A</t>
        </is>
      </c>
      <c r="AS6" s="302" t="inlineStr">
        <is>
          <t>N/A</t>
        </is>
      </c>
      <c r="AT6" s="302" t="inlineStr">
        <is>
          <t>N/A</t>
        </is>
      </c>
      <c r="AU6" s="302" t="inlineStr">
        <is>
          <t>N/A</t>
        </is>
      </c>
      <c r="AV6" s="302" t="inlineStr">
        <is>
          <t>碳排放配额交易体系</t>
        </is>
      </c>
      <c r="AW6" s="302" t="inlineStr">
        <is>
          <t>由生态环境部配额总量确定与分配方案确定；行业层面年度总量需查具体年度分配方案。</t>
        </is>
      </c>
      <c r="AX6" s="302" t="inlineStr">
        <is>
          <t>生态环境部制定配额总量确定与分配方案，省级生态环境主管部门向水泥行业重点排放单位分配年度配额；以免费分配为主。</t>
        </is>
      </c>
      <c r="AY6" s="302" t="inlineStr">
        <is>
          <t>以免费分配为主；具体行业年度免费配额比例需查年度分配方案。</t>
        </is>
      </c>
      <c r="AZ6" s="302" t="inlineStr">
        <is>
          <t>允许使用国家核证自愿减排量抵销，比例不超过应清缴配额的5%。</t>
        </is>
      </c>
      <c r="BA6" s="302" t="inlineStr">
        <is>
          <t>不适用；纳入全国碳市场的重点排放单位不再参与地方碳排放权交易试点市场。</t>
        </is>
      </c>
      <c r="BB6" s="302" t="inlineStr">
        <is>
          <t>注册登记、交易、风险管理和信息披露制度适用全国碳市场统一规则。</t>
        </is>
      </c>
      <c r="BC6" s="302" t="inlineStr">
        <is>
          <t>N/A</t>
        </is>
      </c>
      <c r="BD6" s="302" t="inlineStr">
        <is>
          <t>N/A</t>
        </is>
      </c>
      <c r="BE6" s="302" t="inlineStr">
        <is>
          <t>适用全国碳市场统一处罚规则。</t>
        </is>
      </c>
      <c r="BF6" s="302" t="inlineStr">
        <is>
          <t>约1,450 MtCO2e（2024估算；来源：ICAP称钢铁、水泥、铝冶炼扩围合计新增约3,000 MtCO2e，Live Science/CREA称水泥约占中国温室气体排放15%；按扩围总量与钢铁/水泥同量级分摊计算）</t>
        </is>
      </c>
      <c r="BG6" s="302" t="inlineStr">
        <is>
          <t>约11.5%（按1,450 MtCO2e / 中国2023年生产端温室气体排放约12.6 GtCO2e计算；来源：ICAP、CREA/Live Science，经计算）</t>
        </is>
      </c>
      <c r="BH6" s="302" t="inlineStr">
        <is>
          <t>C23</t>
        </is>
      </c>
      <c r="BI6" s="302" t="inlineStr">
        <is>
          <t>CO2</t>
        </is>
      </c>
      <c r="BJ6" s="302" t="inlineStr">
        <is>
          <t>正向</t>
        </is>
      </c>
      <c r="BK6" s="302" t="inlineStr">
        <is>
          <t>污染防治</t>
        </is>
      </c>
      <c r="BL6" s="302" t="inlineStr">
        <is>
          <t>全国碳排放权交易市场覆盖钢铁、水泥、铝冶炼行业工作方案</t>
        </is>
      </c>
      <c r="BM6" s="302" t="inlineStr">
        <is>
          <t>https://www.mee.gov.cn/xxgk2018/xxgk/xxgk03/202503/t20250326_1104736.html</t>
        </is>
      </c>
      <c r="BN6" s="302" t="inlineStr">
        <is>
          <t>https://www.gov.cn/zhengce/content/202402/content_6930137.htm; https://www.mee.gov.cn/xxgk2018/xxgk/xxgk02/202101/t20210105_816131.html; https://www.mee.gov.cn/xxgk2018/xxgk/xxgk03/202503/t20250326_1104736.html; https://www.mee.gov.cn/ywgz/ydqhbh/wsqtkz/202509/W020250927515319387445.pdf; https://icapcarbonaction.com/en/ets/china-national-ets; https://icapcarbonaction.com/en/news/china-officially-expands-national-ets-cement-steel-and-aluminum-sectors; https://www.livescience.com/planet-earth/climate-change/chinas-carbon-emissions-may-have-reached-a-critical-turning-point-sooner-than-expected</t>
        </is>
      </c>
    </row>
    <row r="7">
      <c r="A7" s="302" t="inlineStr">
        <is>
          <t>CHNTRAETSI01S004</t>
        </is>
      </c>
      <c r="B7" s="302" t="inlineStr">
        <is>
          <t>子方案</t>
        </is>
      </c>
      <c r="C7" s="302" t="inlineStr">
        <is>
          <t>交易机制</t>
        </is>
      </c>
      <c r="D7" s="302" t="inlineStr">
        <is>
          <t>排放交易体系（ETS）</t>
        </is>
      </c>
      <c r="E7" s="302" t="inlineStr">
        <is>
          <t>工业</t>
        </is>
      </c>
      <c r="F7" s="302" t="inlineStr">
        <is>
          <t>铝冶炼</t>
        </is>
      </c>
      <c r="G7" s="302" t="inlineStr">
        <is>
          <t>全国碳排放权交易市场—铝冶炼行业子方案</t>
        </is>
      </c>
      <c r="H7" s="302" t="inlineStr">
        <is>
          <t>National carbon emission trading market - aluminum smelting sector subscheme</t>
        </is>
      </c>
      <c r="I7" s="302" t="inlineStr">
        <is>
          <t>N/A</t>
        </is>
      </c>
      <c r="J7" s="302" t="inlineStr">
        <is>
          <t>全国碳排放权交易市场扩围覆盖铝冶炼行业，对达到覆盖门槛的铝冶炼行业重点排放单位实施碳排放配额分配、交易、核查与清缴管理。</t>
        </is>
      </c>
      <c r="K7" s="302" t="inlineStr">
        <is>
          <t>减缓气候变化</t>
        </is>
      </c>
      <c r="L7" s="302" t="inlineStr">
        <is>
          <t>直接</t>
        </is>
      </c>
      <c r="M7" s="302" t="inlineStr">
        <is>
          <t>供给侧</t>
        </is>
      </c>
      <c r="N7" s="302" t="inlineStr">
        <is>
          <t>中国</t>
        </is>
      </c>
      <c r="O7" s="302" t="inlineStr">
        <is>
          <t>国家</t>
        </is>
      </c>
      <c r="P7" s="302" t="inlineStr">
        <is>
          <t>N/A</t>
        </is>
      </c>
      <c r="Q7" s="302" t="inlineStr">
        <is>
          <t>31/12/2020</t>
        </is>
      </c>
      <c r="R7" s="302" t="inlineStr">
        <is>
          <t>26/03/2025</t>
        </is>
      </c>
      <c r="S7" s="302" t="inlineStr">
        <is>
          <t>N/A</t>
        </is>
      </c>
      <c r="T7" s="302" t="inlineStr">
        <is>
          <t>26/03/2025</t>
        </is>
      </c>
      <c r="U7" s="302" t="inlineStr">
        <is>
          <t>生态环境部印发全国碳排放权交易市场覆盖钢铁、水泥、铝冶炼行业工作方案，经国务院批准将钢铁、水泥、铝冶炼行业纳入全国碳排放权交易市场管理。</t>
        </is>
      </c>
      <c r="V7" s="302">
        <f>IF(R7="","生效",IF(R7="N/A","生效",IF(TODAY()&lt;DATE(VALUE(RIGHT(R7,4)),VALUE(MID(R7,4,2)),VALUE(LEFT(R7,2))),"计划实施",IF(S7="","生效",IF(S7="N/A","生效",IF(TODAY()&lt;DATE(VALUE(RIGHT(S7,4)),VALUE(MID(S7,4,2)),VALUE(LEFT(S7,2))),"生效","已终止"))))))</f>
        <v/>
      </c>
      <c r="W7" s="302" t="inlineStr">
        <is>
          <t>生态环境部；省级生态环境主管部门；全国碳排放权注册登记机构；全国碳排放权交易机构</t>
        </is>
      </c>
      <c r="X7" s="302" t="inlineStr">
        <is>
          <t>温室气体</t>
        </is>
      </c>
      <c r="Y7" s="302" t="inlineStr">
        <is>
          <t>新建；既有</t>
        </is>
      </c>
      <c r="Z7" s="302" t="inlineStr">
        <is>
          <t>铝冶炼行业重点排放单位的碳排放配额及其覆盖温室气体排放。</t>
        </is>
      </c>
      <c r="AA7" s="302" t="inlineStr">
        <is>
          <t>N/A</t>
        </is>
      </c>
      <c r="AB7" s="302" t="inlineStr">
        <is>
          <t>年度温室气体排放量达到2.6万吨二氧化碳当量</t>
        </is>
      </c>
      <c r="AC7" s="302" t="inlineStr">
        <is>
          <t>企业</t>
        </is>
      </c>
      <c r="AD7" s="302" t="inlineStr">
        <is>
          <t>铝冶炼行业重点排放单位</t>
        </is>
      </c>
      <c r="AE7" s="302" t="inlineStr">
        <is>
          <t>生产、发电或转化</t>
        </is>
      </c>
      <c r="AF7" s="302" t="inlineStr">
        <is>
          <t>铝冶炼生产相关覆盖温室气体排放活动。</t>
        </is>
      </c>
      <c r="AG7" s="302" t="inlineStr">
        <is>
          <t>69.30</t>
        </is>
      </c>
      <c r="AH7" s="302" t="inlineStr">
        <is>
          <t>元/吨</t>
        </is>
      </c>
      <c r="AI7" s="302" t="inlineStr">
        <is>
          <t>全国碳市场为市场化碳价；强度数值采用全国ETS综合收盘价，截至2025年8月底为69.30元/吨（来源：生态环境部Progress Report of China's National Carbon Market (2025)）。同一来源披露，2024年全年综合收盘价区间为69-106元/吨，2024年末为97.49元/吨。</t>
        </is>
      </c>
      <c r="AJ7" s="302" t="inlineStr">
        <is>
          <t>铝冶炼行业重点排放单位应按规定报告上一年度温室气体排放，接受核查，并按期清缴不少于核查确认排放量的配额。</t>
        </is>
      </c>
      <c r="AK7" s="302" t="inlineStr">
        <is>
          <t>年度温室气体排放报告和省级生态环境主管部门组织的核查。</t>
        </is>
      </c>
      <c r="AL7" s="302" t="inlineStr">
        <is>
          <t>清缴义务不少于经核查的上一年度实际温室气体排放量；可按规定使用国家核证自愿减排量抵销部分配额清缴。</t>
        </is>
      </c>
      <c r="AM7" s="302" t="inlineStr">
        <is>
          <t>N/A</t>
        </is>
      </c>
      <c r="AN7" s="302" t="inlineStr">
        <is>
          <t>N/A</t>
        </is>
      </c>
      <c r="AO7" s="302" t="inlineStr">
        <is>
          <t>N/A</t>
        </is>
      </c>
      <c r="AP7" s="302" t="inlineStr">
        <is>
          <t>N/A</t>
        </is>
      </c>
      <c r="AQ7" s="302" t="inlineStr">
        <is>
          <t>N/A</t>
        </is>
      </c>
      <c r="AR7" s="302" t="inlineStr">
        <is>
          <t>N/A</t>
        </is>
      </c>
      <c r="AS7" s="302" t="inlineStr">
        <is>
          <t>N/A</t>
        </is>
      </c>
      <c r="AT7" s="302" t="inlineStr">
        <is>
          <t>N/A</t>
        </is>
      </c>
      <c r="AU7" s="302" t="inlineStr">
        <is>
          <t>N/A</t>
        </is>
      </c>
      <c r="AV7" s="302" t="inlineStr">
        <is>
          <t>碳排放配额交易体系</t>
        </is>
      </c>
      <c r="AW7" s="302" t="inlineStr">
        <is>
          <t>由生态环境部配额总量确定与分配方案确定；行业层面年度总量需查具体年度分配方案。</t>
        </is>
      </c>
      <c r="AX7" s="302" t="inlineStr">
        <is>
          <t>生态环境部制定配额总量确定与分配方案，省级生态环境主管部门向铝冶炼行业重点排放单位分配年度配额；以免费分配为主。</t>
        </is>
      </c>
      <c r="AY7" s="302" t="inlineStr">
        <is>
          <t>以免费分配为主；具体行业年度免费配额比例需查年度分配方案。</t>
        </is>
      </c>
      <c r="AZ7" s="302" t="inlineStr">
        <is>
          <t>允许使用国家核证自愿减排量抵销，比例不超过应清缴配额的5%。</t>
        </is>
      </c>
      <c r="BA7" s="302" t="inlineStr">
        <is>
          <t>不适用；纳入全国碳市场的重点排放单位不再参与地方碳排放权交易试点市场。</t>
        </is>
      </c>
      <c r="BB7" s="302" t="inlineStr">
        <is>
          <t>注册登记、交易、风险管理和信息披露制度适用全国碳市场统一规则。</t>
        </is>
      </c>
      <c r="BC7" s="302" t="inlineStr">
        <is>
          <t>N/A</t>
        </is>
      </c>
      <c r="BD7" s="302" t="inlineStr">
        <is>
          <t>N/A</t>
        </is>
      </c>
      <c r="BE7" s="302" t="inlineStr">
        <is>
          <t>适用全国碳市场统一处罚规则。</t>
        </is>
      </c>
      <c r="BF7" s="302" t="inlineStr">
        <is>
          <t>约100 MtCO2e（2024估算；来源：FT披露中国2024年电解铝产量43.8 Mt，且ETS铝冶炼纳入直接CO2及PFC；按直接排放约2.3 tCO2e/t铝估算）</t>
        </is>
      </c>
      <c r="BG7" s="302" t="inlineStr">
        <is>
          <t>约0.8%（按100 MtCO2e / 中国2023年生产端温室气体排放约12.6 GtCO2e计算；来源：FT、生态环境部扩围方案、Guardian/MIT关于PFC来源说明，经计算）</t>
        </is>
      </c>
      <c r="BH7" s="302" t="inlineStr">
        <is>
          <t>C24</t>
        </is>
      </c>
      <c r="BI7" s="302" t="inlineStr">
        <is>
          <t>CO2</t>
        </is>
      </c>
      <c r="BJ7" s="302" t="inlineStr">
        <is>
          <t>正向</t>
        </is>
      </c>
      <c r="BK7" s="302" t="inlineStr">
        <is>
          <t>污染防治</t>
        </is>
      </c>
      <c r="BL7" s="302" t="inlineStr">
        <is>
          <t>全国碳排放权交易市场覆盖钢铁、水泥、铝冶炼行业工作方案</t>
        </is>
      </c>
      <c r="BM7" s="302" t="inlineStr">
        <is>
          <t>https://www.mee.gov.cn/xxgk2018/xxgk/xxgk03/202503/t20250326_1104736.html</t>
        </is>
      </c>
      <c r="BN7" s="302" t="inlineStr">
        <is>
          <t>https://www.gov.cn/zhengce/content/202402/content_6930137.htm; https://www.mee.gov.cn/xxgk2018/xxgk/xxgk02/202101/t20210105_816131.html; https://www.mee.gov.cn/xxgk2018/xxgk/xxgk03/202503/t20250326_1104736.html; https://www.mee.gov.cn/ywgz/ydqhbh/wsqtkz/202509/W020250927515319387445.pdf; https://icapcarbonaction.com/en/ets/china-national-ets; https://icapcarbonaction.com/en/news/china-officially-expands-national-ets-cement-steel-and-aluminum-sectors; https://www.ft.com/content/1e6e531f-b383-4404-9acf-79db8d9c6c00; https://www.theguardian.com/world/article/2024/jul/15/chinas-emissions-of-two-potent-greenhouse-gases-rise-78-in-decade</t>
        </is>
      </c>
    </row>
    <row r="8">
      <c r="A8" s="305" t="inlineStr">
        <is>
          <t>CHNTRARECI01S000</t>
        </is>
      </c>
      <c r="B8" s="305" t="inlineStr">
        <is>
          <t>工具</t>
        </is>
      </c>
      <c r="C8" s="305" t="inlineStr">
        <is>
          <t>交易机制</t>
        </is>
      </c>
      <c r="D8" s="305" t="inlineStr">
        <is>
          <t>可交易可再生能源证书/配额/RPS</t>
        </is>
      </c>
      <c r="E8" s="305" t="inlineStr">
        <is>
          <t>能源</t>
        </is>
      </c>
      <c r="F8" s="305" t="inlineStr">
        <is>
          <t>电力；可再生能源发电</t>
        </is>
      </c>
      <c r="G8" s="305" t="inlineStr">
        <is>
          <t>可再生能源绿色电力证书市场</t>
        </is>
      </c>
      <c r="H8" s="305" t="inlineStr">
        <is>
          <t>China Green Electricity Certificate market</t>
        </is>
      </c>
      <c r="I8" s="305" t="inlineStr">
        <is>
          <t>N/A</t>
        </is>
      </c>
      <c r="J8" s="305" t="inlineStr">
        <is>
          <t>可再生能源绿色电力证书市场通过全国统一的绿证核发、交易、认购和核销机制，确认可再生能源电力的环境属性，并支撑强制消费与自愿消费相结合的绿色电力消费机制。</t>
        </is>
      </c>
      <c r="K8" s="305" t="inlineStr">
        <is>
          <t>减缓气候变化</t>
        </is>
      </c>
      <c r="L8" s="305" t="inlineStr">
        <is>
          <t>直接</t>
        </is>
      </c>
      <c r="M8" s="305" t="inlineStr">
        <is>
          <t>供给侧</t>
        </is>
      </c>
      <c r="N8" s="305" t="inlineStr">
        <is>
          <t>中国</t>
        </is>
      </c>
      <c r="O8" s="305" t="inlineStr">
        <is>
          <t>国家</t>
        </is>
      </c>
      <c r="P8" s="305" t="inlineStr">
        <is>
          <t>N/A</t>
        </is>
      </c>
      <c r="Q8" s="305" t="inlineStr">
        <is>
          <t>18/01/2017</t>
        </is>
      </c>
      <c r="R8" s="305" t="inlineStr">
        <is>
          <t>01/07/2017</t>
        </is>
      </c>
      <c r="S8" s="305" t="inlineStr">
        <is>
          <t>N/A</t>
        </is>
      </c>
      <c r="T8" s="305" t="inlineStr">
        <is>
          <t>06/03/2025</t>
        </is>
      </c>
      <c r="U8" s="305" t="inlineStr">
        <is>
          <t>国家发展改革委、国家能源局等部门发布关于促进可再生能源绿色电力证书市场高质量发展的意见，要求完善全国统一的绿证交易体系，推动绿证及时自动核发、跨省流通、强制消费与自愿消费相结合，并强化绿证与绿色电力交易、碳排放核算和重点产品碳足迹核算衔接。</t>
        </is>
      </c>
      <c r="V8" s="305">
        <f>IF(R8="","生效",IF(R8="N/A","生效",IF(TODAY()&lt;DATE(VALUE(RIGHT(R8,4)),VALUE(MID(R8,4,2)),VALUE(LEFT(R8,2))),"计划实施",IF(S8="","生效",IF(S8="N/A","生效",IF(TODAY()&lt;DATE(VALUE(RIGHT(S8,4)),VALUE(MID(S8,4,2)),VALUE(LEFT(S8,2))),"生效","已终止"))))))</f>
        <v/>
      </c>
      <c r="W8" s="305" t="inlineStr">
        <is>
          <t>国家发展改革委；国家能源局；工业和信息化部；商务部；国家数据局；绿证核发机构；绿证交易平台</t>
        </is>
      </c>
      <c r="X8" s="305" t="inlineStr">
        <is>
          <t>可再生能源发电项目</t>
        </is>
      </c>
      <c r="Y8" s="305" t="inlineStr">
        <is>
          <t>新建；既有</t>
        </is>
      </c>
      <c r="Z8" s="305" t="inlineStr">
        <is>
          <t>已建档立卡的风电、太阳能发电、常规水电、生物质发电、地热能发电、海洋能发电等可再生能源发电项目所生产的电量。</t>
        </is>
      </c>
      <c r="AA8" s="305" t="inlineStr">
        <is>
          <t>N/A</t>
        </is>
      </c>
      <c r="AB8" s="305" t="inlineStr">
        <is>
          <t>N/A</t>
        </is>
      </c>
      <c r="AC8" s="305" t="inlineStr">
        <is>
          <t>企业</t>
        </is>
      </c>
      <c r="AD8" s="305" t="inlineStr">
        <is>
          <t>可再生能源发电项目业主、绿证交易主体、代理机构、重点用能单位、数据中心、电力用户和售电企业。</t>
        </is>
      </c>
      <c r="AE8" s="305" t="inlineStr">
        <is>
          <t>生产、发电或转化；购买或使用</t>
        </is>
      </c>
      <c r="AF8" s="305" t="inlineStr">
        <is>
          <t>可再生能源电力生产、月度绿证自动核发、绿证交易、绿色电力交易、绿色电力消费认定和绿证核销。</t>
        </is>
      </c>
      <c r="AG8" s="305" t="inlineStr">
        <is>
          <t>5.57</t>
        </is>
      </c>
      <c r="AH8" s="305" t="inlineStr">
        <is>
          <t>元/个绿证</t>
        </is>
      </c>
      <c r="AI8" s="305" t="inlineStr">
        <is>
          <t>2025年电量绿证单独交易均价为5.57元/个；2024年电量绿证均价为2.12元/个，2023年及以前电量绿证均价为0.72元/个。绿证按可再生能源电量环境属性核发，原则上1个绿证对应1000千瓦时可再生能源电量（来源：国家能源局2026年新闻稿；2017年绿证试行通知；2025年绿证市场高质量发展意见）。</t>
        </is>
      </c>
      <c r="AJ8" s="305" t="inlineStr">
        <is>
          <t>绿证是可再生能源电力环境属性、生产和消费认定的凭证；制度推动绿证及时自动核发、跨省流通、绿色电力交易和强制与自愿消费相结合的绿色电力消费机制。</t>
        </is>
      </c>
      <c r="AK8" s="305" t="inlineStr">
        <is>
          <t>依据电网企业和电力交易机构提供的已建档立卡可再生能源发电项目月度结算电量，逐月统一批量自动核发绿证。</t>
        </is>
      </c>
      <c r="AL8" s="305" t="inlineStr">
        <is>
          <t>绿色电力消费认定基于绿证交易、认购、声明和核销记录；已声明完成绿色电力消费或超过有效期的绿证按规则核销，避免环境属性重复声明。</t>
        </is>
      </c>
      <c r="AM8" s="305" t="inlineStr">
        <is>
          <t>N/A</t>
        </is>
      </c>
      <c r="AN8" s="305" t="inlineStr">
        <is>
          <t>N/A</t>
        </is>
      </c>
      <c r="AO8" s="305" t="inlineStr">
        <is>
          <t>N/A</t>
        </is>
      </c>
      <c r="AP8" s="305" t="inlineStr">
        <is>
          <t>N/A</t>
        </is>
      </c>
      <c r="AQ8" s="305" t="inlineStr">
        <is>
          <t>N/A</t>
        </is>
      </c>
      <c r="AR8" s="305" t="inlineStr">
        <is>
          <t>N/A</t>
        </is>
      </c>
      <c r="AS8" s="305" t="inlineStr">
        <is>
          <t>N/A</t>
        </is>
      </c>
      <c r="AT8" s="305" t="inlineStr">
        <is>
          <t>N/A</t>
        </is>
      </c>
      <c r="AU8" s="305" t="inlineStr">
        <is>
          <t>N/A</t>
        </is>
      </c>
      <c r="AV8" s="305" t="inlineStr">
        <is>
          <t>可交易可再生能源电力证书市场</t>
        </is>
      </c>
      <c r="AW8" s="305" t="inlineStr">
        <is>
          <t>N/A；绿证核发量随符合条件的可再生能源发电量确定，不设置固定排放总量上限。</t>
        </is>
      </c>
      <c r="AX8" s="305" t="inlineStr">
        <is>
          <t>依据电网企业和电力交易机构提供的月度结算电量，对已建档立卡的可再生能源发电项目逐月统一批量自动核发绿证；绿证通过全国统一的绿证交易体系、绿证交易平台和电力交易机构流通。</t>
        </is>
      </c>
      <c r="AY8" s="305" t="inlineStr">
        <is>
          <t>N/A；该工具核发的是可再生能源电力环境属性证书，不是免费排放配额。</t>
        </is>
      </c>
      <c r="AZ8" s="305" t="inlineStr">
        <is>
          <t>N/A；绿证用于可再生能源电力生产和消费认定，不作为温室气体排放抵消额度。</t>
        </is>
      </c>
      <c r="BA8" s="305" t="inlineStr">
        <is>
          <t>与绿色电力交易、可再生能源电力消纳责任权重核算、绿色电力消费认证、企业碳排放核算和重点产品碳足迹核算衔接。</t>
        </is>
      </c>
      <c r="BB8" s="305" t="inlineStr">
        <is>
          <t>通过全生命周期闭环管理、核销机制、绿证价格监测和价格指数研究，引导绿证价格合理体现绿色电力环境价值，并减少重复计算和重复声明风险。</t>
        </is>
      </c>
      <c r="BC8" s="305" t="inlineStr">
        <is>
          <t>N/A</t>
        </is>
      </c>
      <c r="BD8" s="305" t="inlineStr">
        <is>
          <t>9.30亿个（2025年全国交易绿证；其中单独交易绿证6.80亿个，绿色电力交易绿证2.50亿个；来源：国家能源局2026年新闻稿）。</t>
        </is>
      </c>
      <c r="BE8" s="305" t="inlineStr">
        <is>
          <t>N/A</t>
        </is>
      </c>
      <c r="BF8" s="305" t="inlineStr">
        <is>
          <t>N/A</t>
        </is>
      </c>
      <c r="BG8" s="305" t="inlineStr">
        <is>
          <t>N/A</t>
        </is>
      </c>
      <c r="BH8" s="305" t="inlineStr">
        <is>
          <t>D35</t>
        </is>
      </c>
      <c r="BI8" s="305" t="inlineStr">
        <is>
          <t>CO2</t>
        </is>
      </c>
      <c r="BJ8" s="305" t="inlineStr">
        <is>
          <t>正向</t>
        </is>
      </c>
      <c r="BK8" s="305" t="inlineStr">
        <is>
          <t>污染防治；能源安全；技术创新</t>
        </is>
      </c>
      <c r="BL8" s="305" t="inlineStr">
        <is>
          <t>关于促进可再生能源绿色电力证书市场高质量发展的意见</t>
        </is>
      </c>
      <c r="BM8" s="305" t="inlineStr">
        <is>
          <t>https://www.ndrc.gov.cn/xxgk/zcfb/tz/202503/t20250318_1396627.html</t>
        </is>
      </c>
      <c r="BN8" s="305" t="inlineStr">
        <is>
          <t>https://www.ndrc.gov.cn/xxgk/zcfb/tz/201702/t20170203_962895_ext.html; https://www.gov.cn/gongbao/2024/issue_11626/202410/content_6978630.html</t>
        </is>
      </c>
    </row>
    <row r="9">
      <c r="A9" s="305" t="inlineStr">
        <is>
          <t>CHNTRARECI02S000</t>
        </is>
      </c>
      <c r="B9" s="305" t="inlineStr">
        <is>
          <t>工具</t>
        </is>
      </c>
      <c r="C9" s="305" t="inlineStr">
        <is>
          <t>交易机制</t>
        </is>
      </c>
      <c r="D9" s="305" t="inlineStr">
        <is>
          <t>可交易可再生能源证书/配额/RPS</t>
        </is>
      </c>
      <c r="E9" s="305" t="inlineStr">
        <is>
          <t>能源</t>
        </is>
      </c>
      <c r="F9" s="305" t="inlineStr">
        <is>
          <t>电力；可再生能源</t>
        </is>
      </c>
      <c r="G9" s="305" t="inlineStr">
        <is>
          <t>可再生能源电力消纳责任权重制度</t>
        </is>
      </c>
      <c r="H9" s="305" t="inlineStr">
        <is>
          <t>Renewable electricity consumption responsibility weight system</t>
        </is>
      </c>
      <c r="I9" s="305" t="inlineStr">
        <is>
          <t>N/A</t>
        </is>
      </c>
      <c r="J9" s="305" t="inlineStr">
        <is>
          <t>对各省（自治区、直辖市）设定可再生能源电力消纳责任权重，分为总量消纳责任权重和非水电消纳责任权重。电网企业、售电公司、直接交易用户、拥有自备电厂的企业等承担消纳责任。可再生能源绿色电力证书（绿证）作为电力消纳的核算凭证。国家能源局按年度监测和考核，对未完成目标的主体实行公开通报、责令补交绿证、纳入不良信用记录等惩戒措施；对超额完成的主体予以通报表扬和政策支持。</t>
        </is>
      </c>
      <c r="K9" s="305" t="inlineStr">
        <is>
          <t>可再生能源发展；减缓气候变化</t>
        </is>
      </c>
      <c r="L9" s="305" t="inlineStr">
        <is>
          <t>直接</t>
        </is>
      </c>
      <c r="M9" s="305" t="inlineStr">
        <is>
          <t>需求侧</t>
        </is>
      </c>
      <c r="N9" s="305" t="inlineStr">
        <is>
          <t>中国</t>
        </is>
      </c>
      <c r="O9" s="305" t="inlineStr">
        <is>
          <t>国家</t>
        </is>
      </c>
      <c r="P9" s="305" t="inlineStr">
        <is>
          <t>N/A</t>
        </is>
      </c>
      <c r="Q9" s="305" t="inlineStr">
        <is>
          <t>10/05/2019</t>
        </is>
      </c>
      <c r="R9" s="305" t="inlineStr">
        <is>
          <t>01/01/2020</t>
        </is>
      </c>
      <c r="S9" s="305" t="inlineStr">
        <is>
          <t>N/A</t>
        </is>
      </c>
      <c r="T9" s="305" t="inlineStr">
        <is>
          <t>01/07/2025</t>
        </is>
      </c>
      <c r="U9" s="305" t="inlineStr">
        <is>
          <t>国家发展改革委办公厅、国家能源局综合司发布关于2025年可再生能源电力消纳责任权重及有关事项的通知（发改办能源〔2025〕669号），下达2025年约束性可再生能源电力消纳责任权重、2026年预期性权重，并明确重点用能行业绿色电力消费比例及落实事项。</t>
        </is>
      </c>
      <c r="V9" s="305">
        <f>IF(R9="","生效",IF(R9="N/A","生效",IF(TODAY()&lt;DATE(VALUE(RIGHT(R9,4)),VALUE(MID(R9,4,2)),VALUE(LEFT(R9,2))),"计划实施",IF(S9="","生效",IF(S9="N/A","生效",IF(TODAY()&lt;DATE(VALUE(RIGHT(S9,4)),VALUE(MID(S9,4,2)),VALUE(LEFT(S9,2))),"生效","已终止"))))))</f>
        <v/>
      </c>
      <c r="W9" s="305" t="inlineStr">
        <is>
          <t>国家发展和改革委员会；工业和信息化部；住房和城乡建设部；交通运输部；国家能源局</t>
        </is>
      </c>
      <c r="X9" s="305" t="inlineStr">
        <is>
          <t>可再生能源电力消纳责任权重</t>
        </is>
      </c>
      <c r="Y9" s="305" t="inlineStr">
        <is>
          <t>新建；既有</t>
        </is>
      </c>
      <c r="Z9" s="305" t="inlineStr">
        <is>
          <t>各省（自治区、直辖市）可再生能源电力消纳责任权重，包括总量消纳责任权重（对应全部可再生能源电力消费）和非水电消纳责任权重（对应风、光等非水电可再生能源电力消费）。</t>
        </is>
      </c>
      <c r="AA9" s="305" t="inlineStr">
        <is>
          <t>N/A</t>
        </is>
      </c>
      <c r="AB9" s="305" t="inlineStr">
        <is>
          <t>农业用电和专用计量的供暖电量免于消纳责任权重考核。</t>
        </is>
      </c>
      <c r="AC9" s="305" t="inlineStr">
        <is>
          <t>企业</t>
        </is>
      </c>
      <c r="AD9" s="305" t="inlineStr">
        <is>
          <t>承担消纳责任的市场主体：电网企业、售电公司、通过电力市场直接购电的电力用户、拥有自备电厂的企业。省级能源主管部门承担消纳责任权重落实的牵头责任，电网企业承担经营区组织责任。</t>
        </is>
      </c>
      <c r="AE9" s="305" t="inlineStr">
        <is>
          <t>购买或使用；销售；生产、发电或转化</t>
        </is>
      </c>
      <c r="AF9" s="305" t="inlineStr">
        <is>
          <t>发电、售电、用电、自备电厂用电、可再生能源电力消纳。可再生能源消费相关交易：绿证交易、超额消纳量转让交易、绿证合规。跨省区可再生能源电力交易及绿证交易的信息报送。</t>
        </is>
      </c>
      <c r="AG9" s="305" t="inlineStr">
        <is>
          <t>各省级行政区域年度最低和激励性可再生能源电力消纳责任权重；责任主体消纳量按年售电量或年用电量乘以所在区域分配权重确定。</t>
        </is>
      </c>
      <c r="AH9" s="305" t="inlineStr">
        <is>
          <t>年度可再生能源电量占电力消费比重（%）</t>
        </is>
      </c>
      <c r="AI9" s="305" t="inlineStr">
        <is>
          <t>2019年通知规定按年度、按省级行政区域下达总量消纳责任权重和非水电消纳责任权重，并在省级实施方案中向市场主体分配消纳量；市场主体以实际消纳可再生能源电量为主，也可购买超额消纳量或认购绿证完成消纳量（来源：2019年消纳保障机制通知）。</t>
        </is>
      </c>
      <c r="AJ9" s="305" t="inlineStr">
        <is>
          <t>各省（自治区、直辖市）须达到国务院能源主管部门下达的年度可再生能源电力消纳责任权重（总量权重和非水电权重），可根据需要设定激励性权重。承担消纳责任的市场主体须完成分解到自身的消纳量。未完成省级权重的，须通过绿证交易补足；连续两年未完成的，由国家发展改革委、国家能源局约谈该地区省级能源主管部门并通报，同时结转至下一年度且该年度权重指标不得转移。因自然原因导致可再生能源发电大幅减少的，经评估后考核时可相应核减。</t>
        </is>
      </c>
      <c r="AK9" s="305" t="inlineStr">
        <is>
          <t>省级可再生能源电力消纳责任权重核算——以本省区实际消纳的可再生能源电量为基数，跨省绿证交易纳入受端省核算、扣减售出省核算。计算公式及原则见办法附件2。</t>
        </is>
      </c>
      <c r="AL9" s="305" t="inlineStr">
        <is>
          <t>省级消纳责任权重由国务院能源主管部门按年度测算并下达，省级能源主管部门会同有关部门制定实施方案并分解落实到承担消纳责任的市场主体。市场主体以绿证为电力消纳核算凭证。2025年未完成的消纳责任权重允许结转至2026年补足。未完成消纳责任权重的，责令限期通过绿证交易等方式补足；逾期仍未完成的，由省级能源主管部门会同有关部门约谈、通报，纳入不良信用记录并加强重点监管。超额完成的予以通报表扬并优先给予政策支持。</t>
        </is>
      </c>
      <c r="AM9" s="305" t="inlineStr">
        <is>
          <t>N/A</t>
        </is>
      </c>
      <c r="AN9" s="305" t="inlineStr">
        <is>
          <t>N/A</t>
        </is>
      </c>
      <c r="AO9" s="305" t="inlineStr">
        <is>
          <t>N/A</t>
        </is>
      </c>
      <c r="AP9" s="305" t="inlineStr">
        <is>
          <t>N/A</t>
        </is>
      </c>
      <c r="AQ9" s="305" t="inlineStr">
        <is>
          <t>N/A</t>
        </is>
      </c>
      <c r="AR9" s="305" t="inlineStr">
        <is>
          <t>N/A</t>
        </is>
      </c>
      <c r="AS9" s="305" t="inlineStr">
        <is>
          <t>N/A</t>
        </is>
      </c>
      <c r="AT9" s="305" t="inlineStr">
        <is>
          <t>N/A</t>
        </is>
      </c>
      <c r="AU9" s="305" t="inlineStr">
        <is>
          <t>N/A</t>
        </is>
      </c>
      <c r="AV9" s="305" t="inlineStr">
        <is>
          <t>可再生能源电力消纳量配额/RPS机制</t>
        </is>
      </c>
      <c r="AW9" s="305" t="inlineStr">
        <is>
          <t>年度消纳责任权重按省级行政区域下达；不是温室气体排放总量上限。</t>
        </is>
      </c>
      <c r="AX9" s="305" t="inlineStr">
        <is>
          <t>国务院能源主管部门按年度测算并下达省级消纳责任权重；省级能源主管部门会同有关部门制定实施方案，将消纳量分配给承担消纳责任的市场主体。</t>
        </is>
      </c>
      <c r="AY9" s="305" t="inlineStr">
        <is>
          <t>N/A；该制度分配的是可再生能源电力消纳责任，不是免费排放配额。</t>
        </is>
      </c>
      <c r="AZ9" s="305" t="inlineStr">
        <is>
          <t>N/A；绿证和超额消纳量用于完成可再生能源电力消纳责任，不作为温室气体抵消额度。</t>
        </is>
      </c>
      <c r="BA9" s="305" t="inlineStr">
        <is>
          <t>CHNTRARECI01S000；与可再生能源绿色电力证书市场、电力交易机构、北京电力交易中心和广州电力交易中心组织的跨省超额消纳量转让或交易衔接。</t>
        </is>
      </c>
      <c r="BB9" s="305" t="inlineStr">
        <is>
          <t>国家按省级行政区域监测评价；自然原因或重大事故导致可再生能源发电量显著减少或送出受限时，在监测评价和市场主体考核中相应核减。</t>
        </is>
      </c>
      <c r="BC9" s="305" t="inlineStr">
        <is>
          <t>N/A</t>
        </is>
      </c>
      <c r="BD9" s="305" t="inlineStr">
        <is>
          <t>N/A</t>
        </is>
      </c>
      <c r="BE9" s="305" t="inlineStr">
        <is>
          <t>未履行消纳责任的市场主体由省级能源主管部门会同经济运行管理部门督促限期整改；未按期完成整改的依法依规处理，列入不良信用记录并予以联合惩戒。</t>
        </is>
      </c>
      <c r="BF9" s="305" t="inlineStr">
        <is>
          <t>N/A</t>
        </is>
      </c>
      <c r="BG9" s="305" t="inlineStr">
        <is>
          <t>N/A</t>
        </is>
      </c>
      <c r="BH9" s="305" t="inlineStr">
        <is>
          <t>D35</t>
        </is>
      </c>
      <c r="BI9" s="305" t="inlineStr">
        <is>
          <t>CO2</t>
        </is>
      </c>
      <c r="BJ9" s="305" t="inlineStr">
        <is>
          <t>正向</t>
        </is>
      </c>
      <c r="BK9" s="305" t="inlineStr">
        <is>
          <t>污染防治；能源安全</t>
        </is>
      </c>
      <c r="BL9" s="305" t="inlineStr">
        <is>
          <t>关于建立健全可再生能源电力消纳保障机制的通知（发改能源〔2019〕807号）；可再生能源消费最低比重目标和可再生能源电力消纳责任权重制度实施办法（国家发展改革委令第42号）</t>
        </is>
      </c>
      <c r="BM9" s="305" t="inlineStr">
        <is>
          <t>https://www.ndrc.gov.cn/xxgk/zcfb/tz/201905/t20190515_962446.html</t>
        </is>
      </c>
      <c r="BN9" s="305" t="inlineStr">
        <is>
          <t>https://www.ndrc.gov.cn/xxgk/zcfb/tz/202503/t20250318_1396627.html; https://www.ndrc.gov.cn/xwdt/tzgg/202507/t20250711_1399143.html</t>
        </is>
      </c>
    </row>
    <row r="10">
      <c r="A10" s="305" t="inlineStr">
        <is>
          <t>CHNTRARECI03S000</t>
        </is>
      </c>
      <c r="B10" s="305" t="inlineStr">
        <is>
          <t>工具</t>
        </is>
      </c>
      <c r="C10" s="305" t="inlineStr">
        <is>
          <t>交易机制</t>
        </is>
      </c>
      <c r="D10" s="305" t="inlineStr">
        <is>
          <t>可交易可再生能源证书/配额/RPS</t>
        </is>
      </c>
      <c r="E10" s="305" t="inlineStr">
        <is>
          <t>能源</t>
        </is>
      </c>
      <c r="F10" s="305" t="inlineStr">
        <is>
          <t>电力；可再生能源</t>
        </is>
      </c>
      <c r="G10" s="305" t="inlineStr">
        <is>
          <t>重点用能行业可再生能源消费最低比重目标</t>
        </is>
      </c>
      <c r="H10" s="305" t="inlineStr">
        <is>
          <t>Minimum renewable energy consumption proportion targets for key energy-using industries</t>
        </is>
      </c>
      <c r="I10" s="305" t="inlineStr">
        <is>
          <t>N/A</t>
        </is>
      </c>
      <c r="J10" s="305" t="inlineStr">
        <is>
          <t>对重点用能行业设定可再生能源消费最低比重目标，分为电力最低比重目标和非电力最低比重目标（涵盖可再生能源供热/制冷、可再生能源制氢/氨、生物质燃料等非电利用）。重点用能行业企业可通过可再生能源电力自发电自用、绿证绿电交易、超额消纳量转让等方式完成电力最低比重目标，通过可再生能源供热/制冷、制氢/氨、生物质综合燃料利用等方式完成非电力最低比重目标。未完成最低比重目标的，责令限期通过绿证交易等方式补足；逾期仍未完成的予以约谈、通报，纳入不良信用记录并加强重点监管。超额完成的予以通报表扬并优先给予政策支持。2026年8月1日起施行（国家发展改革委令第42号）。</t>
        </is>
      </c>
      <c r="K10" s="305" t="inlineStr">
        <is>
          <t>可再生能源发展；减缓气候变化</t>
        </is>
      </c>
      <c r="L10" s="305" t="inlineStr">
        <is>
          <t>直接</t>
        </is>
      </c>
      <c r="M10" s="305" t="inlineStr">
        <is>
          <t>需求侧</t>
        </is>
      </c>
      <c r="N10" s="305" t="inlineStr">
        <is>
          <t>中国</t>
        </is>
      </c>
      <c r="O10" s="305" t="inlineStr">
        <is>
          <t>国家</t>
        </is>
      </c>
      <c r="P10" s="305" t="inlineStr">
        <is>
          <t>N/A</t>
        </is>
      </c>
      <c r="Q10" s="305" t="inlineStr">
        <is>
          <t>05/06/2026</t>
        </is>
      </c>
      <c r="R10" s="305" t="inlineStr">
        <is>
          <t>01/08/2026</t>
        </is>
      </c>
      <c r="S10" s="305" t="inlineStr">
        <is>
          <t>N/A</t>
        </is>
      </c>
      <c r="T10" s="305" t="inlineStr">
        <is>
          <t>N/A</t>
        </is>
      </c>
      <c r="U10" s="305" t="inlineStr">
        <is>
          <t>N/A</t>
        </is>
      </c>
      <c r="V10" s="305">
        <f>IF(R10="","生效",IF(R10="N/A","生效",IF(TODAY()&lt;DATE(VALUE(RIGHT(R10,4)),VALUE(MID(R10,4,2)),VALUE(LEFT(R10,2))),"计划实施",IF(S10="","生效",IF(S10="N/A","生效",IF(TODAY()&lt;DATE(VALUE(RIGHT(S10,4)),VALUE(MID(S10,4,2)),VALUE(LEFT(S10,2))),"生效","已终止"))))))</f>
        <v/>
      </c>
      <c r="W10" s="305" t="inlineStr">
        <is>
          <t>国家发展和改革委员会；工业和信息化部；住房和城乡建设部；交通运输部；国家能源局</t>
        </is>
      </c>
      <c r="X10" s="305" t="inlineStr">
        <is>
          <t>重点用能行业可再生能源消费最低比重目标</t>
        </is>
      </c>
      <c r="Y10" s="305" t="inlineStr">
        <is>
          <t>新建；既有</t>
        </is>
      </c>
      <c r="Z10" s="305" t="inlineStr">
        <is>
          <t>重点用能行业可再生能源消费最低比重目标，包括电力最低比重目标和非电力最低比重目标（可再生能源供热/制冷、制氢/氨、生物质综合燃料利用等）。</t>
        </is>
      </c>
      <c r="AA10" s="305" t="inlineStr">
        <is>
          <t>N/A</t>
        </is>
      </c>
      <c r="AB10" s="305" t="inlineStr">
        <is>
          <t>N/A</t>
        </is>
      </c>
      <c r="AC10" s="305" t="inlineStr">
        <is>
          <t>企业</t>
        </is>
      </c>
      <c r="AD10" s="305" t="inlineStr">
        <is>
          <t>重点用能行业企业承担可再生能源消费最低比重目标的落实责任。</t>
        </is>
      </c>
      <c r="AE10" s="305" t="inlineStr">
        <is>
          <t>购买或使用；生产、发电或转化</t>
        </is>
      </c>
      <c r="AF10" s="305" t="inlineStr">
        <is>
          <t>可再生能源电力自发电自用、绿证绿电交易、超额消纳量转让。可再生能源非电利用消费（供热/制冷、制氢/氨、生物质综合燃料利用等）。</t>
        </is>
      </c>
      <c r="AG10" s="305" t="inlineStr">
        <is>
          <t>重点用能行业年度可再生能源消费最低比重目标；具体最低比重值由相关部门按行业分类核定。</t>
        </is>
      </c>
      <c r="AH10" s="305" t="inlineStr">
        <is>
          <t>年度可再生能源消费比重（%）</t>
        </is>
      </c>
      <c r="AI10" s="305" t="inlineStr">
        <is>
          <t>电力最低比重目标以绿证为核算凭证，涵盖企业通过自发电自用、绿证绿电交易、超额消纳量转让等方式完成的可再生能源电力消费。非电力最低比重目标涵盖供热/制冷、制氢/氨、生物质综合燃料利用等非电利用方式（来源：2026年国家发展改革委令第42号）。</t>
        </is>
      </c>
      <c r="AJ10" s="305" t="inlineStr">
        <is>
          <t>重点用能行业企业须达到行业可再生能源消费最低比重目标（电力比重和非电力比重）。企业可再生能源电力消费以绿证为核算凭证。未完成最低比重目标的，责令限期通过绿证交易等方式补足；逾期仍未完成的，由省级能源主管部门会同有关部门约谈、通报，纳入不良信用记录并加强重点监管。超额完成的予以通报表扬并优先给予政策支持。</t>
        </is>
      </c>
      <c r="AK10" s="305" t="inlineStr">
        <is>
          <t>重点用能行业可再生能源消费最低比重核算——企业可再生能源非电消费比重=（企业消费的可再生能源非电利用量+企业消费的可再生能源非电利用产量）/企业非电能源消费总量。非电利用量涵盖可再生能源供热/制冷、制氢/氨、生物质综合燃料利用等，计算细则见办法附件1。电力消费比重以绿证为核算凭证。</t>
        </is>
      </c>
      <c r="AL10" s="305" t="inlineStr">
        <is>
          <t>重点用能行业可再生能源消费最低比重目标由国务院能源主管部门会同有关部门按年度核定并下达，省级相关主管部门会同有关部门制定实施方案并分解落实到重点用能行业企业。</t>
        </is>
      </c>
      <c r="AM10" s="305" t="inlineStr">
        <is>
          <t>N/A</t>
        </is>
      </c>
      <c r="AN10" s="305" t="inlineStr">
        <is>
          <t>N/A</t>
        </is>
      </c>
      <c r="AO10" s="305" t="inlineStr">
        <is>
          <t>N/A</t>
        </is>
      </c>
      <c r="AP10" s="305" t="inlineStr">
        <is>
          <t>N/A</t>
        </is>
      </c>
      <c r="AQ10" s="305" t="inlineStr">
        <is>
          <t>N/A</t>
        </is>
      </c>
      <c r="AR10" s="305" t="inlineStr">
        <is>
          <t>N/A</t>
        </is>
      </c>
      <c r="AS10" s="305" t="inlineStr">
        <is>
          <t>N/A</t>
        </is>
      </c>
      <c r="AT10" s="305" t="inlineStr">
        <is>
          <t>N/A</t>
        </is>
      </c>
      <c r="AU10" s="305" t="inlineStr">
        <is>
          <t>N/A</t>
        </is>
      </c>
      <c r="AV10" s="305" t="inlineStr">
        <is>
          <t>可再生能源消纳量配额/RPS机制——重点用能行业最低比重目标</t>
        </is>
      </c>
      <c r="AW10" s="305" t="inlineStr">
        <is>
          <t>重点用能行业年度可再生能源消费最低比重目标；不是温室气体排放总量上限。</t>
        </is>
      </c>
      <c r="AX10" s="305" t="inlineStr">
        <is>
          <t>国务院能源主管部门会同有关部门按年度核定并下达重点用能行业可再生能源消费最低比重目标；省级相关主管部门会同有关部门将目标分解落实到重点用能行业企业。</t>
        </is>
      </c>
      <c r="AY10" s="305" t="inlineStr">
        <is>
          <t>N/A；该制度分配的是可再生能源消费最低比重目标，不是免费排放配额。</t>
        </is>
      </c>
      <c r="AZ10" s="305" t="inlineStr">
        <is>
          <t>N/A；绿证和超额消纳量用于完成可再生能源消费比重目标，不作为温室气体抵消额度。</t>
        </is>
      </c>
      <c r="BA10" s="305" t="inlineStr">
        <is>
          <t>CHNTRARECI02S000；CHNTRARECI01S000；绿证交易市场和超额消纳量转让交易衔接。</t>
        </is>
      </c>
      <c r="BB10" s="305" t="inlineStr">
        <is>
          <t>N/A</t>
        </is>
      </c>
      <c r="BC10" s="305" t="inlineStr">
        <is>
          <t>N/A</t>
        </is>
      </c>
      <c r="BD10" s="305" t="inlineStr">
        <is>
          <t>N/A</t>
        </is>
      </c>
      <c r="BE10" s="305" t="inlineStr">
        <is>
          <t>未达到最低比重目标的企业由省级相关主管部门督促限期整改；未按期完成整改的依法依规处理，列入不良信用记录并予以联合惩戒。</t>
        </is>
      </c>
      <c r="BF10" s="305" t="inlineStr">
        <is>
          <t>N/A</t>
        </is>
      </c>
      <c r="BG10" s="305" t="inlineStr">
        <is>
          <t>N/A</t>
        </is>
      </c>
      <c r="BH10" s="305" t="inlineStr">
        <is>
          <t>D35</t>
        </is>
      </c>
      <c r="BI10" s="305" t="inlineStr">
        <is>
          <t>CO2</t>
        </is>
      </c>
      <c r="BJ10" s="305" t="inlineStr">
        <is>
          <t>正向</t>
        </is>
      </c>
      <c r="BK10" s="305" t="inlineStr">
        <is>
          <t>污染防治；技术创新</t>
        </is>
      </c>
      <c r="BL10" s="305" t="inlineStr">
        <is>
          <t>可再生能源消费最低比重目标和可再生能源电力消纳责任权重制度实施办法（国家发展改革委令第42号）</t>
        </is>
      </c>
      <c r="BM10" s="305" t="inlineStr">
        <is>
          <t>https://www.ndrc.gov.cn/xxgk/zcfb/fzggwl/202606/t20260612_1405837.html</t>
        </is>
      </c>
      <c r="BN10" s="305" t="inlineStr">
        <is>
          <t>https://www.ndrc.gov.cn/xxgk/zcfb/fzggwl/202606/t20260612_1405837.html</t>
        </is>
      </c>
    </row>
    <row r="11">
      <c r="A11" s="305" t="inlineStr">
        <is>
          <t>CHNTRATPSI01S000</t>
        </is>
      </c>
      <c r="B11" s="305" t="inlineStr">
        <is>
          <t>工具</t>
        </is>
      </c>
      <c r="C11" s="305" t="inlineStr">
        <is>
          <t>交易机制</t>
        </is>
      </c>
      <c r="D11" s="305" t="inlineStr">
        <is>
          <t>可交易绩效标准</t>
        </is>
      </c>
      <c r="E11" s="305" t="inlineStr">
        <is>
          <t>交通</t>
        </is>
      </c>
      <c r="F11" s="305" t="inlineStr">
        <is>
          <t>道路交通</t>
        </is>
      </c>
      <c r="G11" s="305" t="inlineStr">
        <is>
          <t>乘用车企业平均燃料消耗量与新能源汽车积分并行管理办法</t>
        </is>
      </c>
      <c r="H11" s="305" t="inlineStr">
        <is>
          <t>Passenger vehicle CAFC and NEV dual-credit trading scheme</t>
        </is>
      </c>
      <c r="I11" s="305" t="inlineStr">
        <is>
          <t>N/A</t>
        </is>
      </c>
      <c r="J11" s="305" t="inlineStr">
        <is>
          <t>该办法建立平均燃料消耗量积分和新能源汽车积分并行管理的可交易绩效标准机制。企业按年度形成 CAFC 正/负积分和 NEV 正/负积分，并通过结转、转让、购买、积分池等方式完成负积分抵偿和合规。</t>
        </is>
      </c>
      <c r="K11" s="305" t="inlineStr">
        <is>
          <t>能源效率；产业发展</t>
        </is>
      </c>
      <c r="L11" s="305" t="inlineStr">
        <is>
          <t>直接</t>
        </is>
      </c>
      <c r="M11" s="305" t="inlineStr">
        <is>
          <t>供给侧</t>
        </is>
      </c>
      <c r="N11" s="305" t="inlineStr">
        <is>
          <t>中国</t>
        </is>
      </c>
      <c r="O11" s="305" t="inlineStr">
        <is>
          <t>国家</t>
        </is>
      </c>
      <c r="P11" s="305" t="inlineStr">
        <is>
          <t>N/A</t>
        </is>
      </c>
      <c r="Q11" s="305" t="inlineStr">
        <is>
          <t>27/09/2017</t>
        </is>
      </c>
      <c r="R11" s="305" t="inlineStr">
        <is>
          <t>01/04/2018</t>
        </is>
      </c>
      <c r="S11" s="305" t="inlineStr">
        <is>
          <t>N/A</t>
        </is>
      </c>
      <c r="T11" s="305" t="inlineStr">
        <is>
          <t>07/11/2025</t>
        </is>
      </c>
      <c r="U11" s="305" t="inlineStr">
        <is>
          <t>工业和信息化部2025年11月7日印发2026—2027年度积分管理事项通知，规定2026、2027年度新能源汽车积分比例分别为48%和58%，明确低油耗乘用车核算倍数、新能源车型积分计算方法和循环外节能技术减免衔接安排。</t>
        </is>
      </c>
      <c r="V11" s="305">
        <f>IF(R11="","生效",IF(R11="N/A","生效",IF(TODAY()&lt;DATE(VALUE(RIGHT(R11,4)),VALUE(MID(R11,4,2)),VALUE(LEFT(R11,2))),"计划实施",IF(S11="","生效",IF(S11="N/A","生效",IF(TODAY()&lt;DATE(VALUE(RIGHT(S11,4)),VALUE(MID(S11,4,2)),VALUE(LEFT(S11,2))),"生效","已终止"))))))</f>
        <v/>
      </c>
      <c r="W11" s="305" t="inlineStr">
        <is>
          <t>工业和信息化部；财政部；商务部；海关总署；市场监管总局</t>
        </is>
      </c>
      <c r="X11" s="305" t="inlineStr">
        <is>
          <t>道路运输车辆</t>
        </is>
      </c>
      <c r="Y11" s="305" t="inlineStr">
        <is>
          <t>新建</t>
        </is>
      </c>
      <c r="Z11" s="305" t="inlineStr">
        <is>
          <t>在中国境内销售的乘用车，包括境内生产和进口乘用车；父工具覆盖 CAFC 和 NEV 两类积分。</t>
        </is>
      </c>
      <c r="AA11" s="305" t="inlineStr">
        <is>
          <t>N/A</t>
        </is>
      </c>
      <c r="AB11" s="305" t="inlineStr">
        <is>
          <t>年度生产量或者进口量达到2000辆及以上的乘用车企业纳入积分核算。</t>
        </is>
      </c>
      <c r="AC11" s="305" t="inlineStr">
        <is>
          <t>企业</t>
        </is>
      </c>
      <c r="AD11" s="305" t="inlineStr">
        <is>
          <t>中国境内乘用车生产企业和进口乘用车供应企业。</t>
        </is>
      </c>
      <c r="AE11" s="305" t="inlineStr">
        <is>
          <t>生产、销售或进口</t>
        </is>
      </c>
      <c r="AF11" s="305" t="inlineStr">
        <is>
          <t>乘用车生产、进口和销售，以及 CAFC/NEV 积分核算、结转、转让、交易、积分池管理和负积分抵偿。</t>
        </is>
      </c>
      <c r="AG11" s="305" t="inlineStr">
        <is>
          <t>N/A</t>
        </is>
      </c>
      <c r="AH11" s="305" t="inlineStr">
        <is>
          <t>N/A</t>
        </is>
      </c>
      <c r="AI11" s="305" t="inlineStr">
        <is>
          <t>父工具包含两个积分子方案：CAFC 子方案使用燃料消耗量目标核算，NEV 子方案使用年度新能源汽车积分比例核算；最新通知规定2026、2027年度 NEV 积分比例分别为48%和58%（来源：工信部2025年通知）。</t>
        </is>
      </c>
      <c r="AJ11" s="305" t="inlineStr">
        <is>
          <t>乘用车企业应分别满足平均燃料消耗量积分和新能源汽车积分要求；负积分应按办法规定抵偿归零。</t>
        </is>
      </c>
      <c r="AK11" s="305" t="inlineStr">
        <is>
          <t>CAFC 积分按企业平均燃料消耗量达标值与实际值之差乘以企业乘用车核算数量计算。</t>
        </is>
      </c>
      <c r="AL11" s="305" t="inlineStr">
        <is>
          <t>NEV 积分目标值由传统能源乘用车核算数量乘以年度新能源汽车积分比例确定；实际值与目标值之差形成正/负积分。</t>
        </is>
      </c>
      <c r="AM11" s="305" t="inlineStr">
        <is>
          <t>N/A</t>
        </is>
      </c>
      <c r="AN11" s="305" t="inlineStr">
        <is>
          <t>N/A</t>
        </is>
      </c>
      <c r="AO11" s="305" t="inlineStr">
        <is>
          <t>N/A</t>
        </is>
      </c>
      <c r="AP11" s="305" t="inlineStr">
        <is>
          <t>N/A</t>
        </is>
      </c>
      <c r="AQ11" s="305" t="inlineStr">
        <is>
          <t>N/A</t>
        </is>
      </c>
      <c r="AR11" s="305" t="inlineStr">
        <is>
          <t>N/A</t>
        </is>
      </c>
      <c r="AS11" s="305" t="inlineStr">
        <is>
          <t>N/A</t>
        </is>
      </c>
      <c r="AT11" s="305" t="inlineStr">
        <is>
          <t>N/A</t>
        </is>
      </c>
      <c r="AU11" s="305" t="inlineStr">
        <is>
          <t>N/A</t>
        </is>
      </c>
      <c r="AV11" s="305" t="inlineStr">
        <is>
          <t>可交易绩效标准；乘用车企业平均燃料消耗量积分和新能源汽车积分并行管理机制。</t>
        </is>
      </c>
      <c r="AW11" s="305" t="inlineStr">
        <is>
          <t>未设置固定绝对总量上限；合规义务由企业燃料消耗量达标值、新能源汽车积分比例和企业生产/进口规模共同决定。</t>
        </is>
      </c>
      <c r="AX11" s="305" t="inlineStr">
        <is>
          <t>积分由企业车型燃料消耗量表现、新能源汽车车型积分和年度生产/进口量核算产生；正积分可按办法结转、转让、交易或进入积分池。</t>
        </is>
      </c>
      <c r="AY11" s="305" t="inlineStr">
        <is>
          <t>不适用；该制度不分配免费配额，积分由企业绩效核算产生。</t>
        </is>
      </c>
      <c r="AZ11" s="305" t="inlineStr">
        <is>
          <t>允许。CAFC 负积分可按规则使用 CAFC 正积分和 NEV 正积分抵偿；NEV 负积分主要通过购买 NEV 正积分抵偿。</t>
        </is>
      </c>
      <c r="BA11" s="305" t="inlineStr">
        <is>
          <t>N/A</t>
        </is>
      </c>
      <c r="BB11" s="305" t="inlineStr">
        <is>
          <t>2023年修订建立新能源汽车积分池管理制度；CAFC 正积分也有结转和关联企业转让规则。</t>
        </is>
      </c>
      <c r="BC11" s="305" t="inlineStr">
        <is>
          <t>N/A</t>
        </is>
      </c>
      <c r="BD11" s="305" t="inlineStr">
        <is>
          <t>N/A</t>
        </is>
      </c>
      <c r="BE11" s="305" t="inlineStr">
        <is>
          <t>负积分未抵偿归零的企业需提交调整计划，并可能受到车型公告、产品申报或进口管理限制；弄虚作假、拒不配合核查等按办法处理。</t>
        </is>
      </c>
      <c r="BF11" s="305" t="inlineStr">
        <is>
          <t>N/A</t>
        </is>
      </c>
      <c r="BG11" s="305" t="inlineStr">
        <is>
          <t>N/A</t>
        </is>
      </c>
      <c r="BH11" s="305" t="inlineStr">
        <is>
          <t>C29; G45</t>
        </is>
      </c>
      <c r="BI11" s="305" t="inlineStr">
        <is>
          <t>CO2</t>
        </is>
      </c>
      <c r="BJ11" s="305" t="inlineStr">
        <is>
          <t>正向</t>
        </is>
      </c>
      <c r="BK11" s="305" t="inlineStr">
        <is>
          <t>污染防治；能源安全；技术创新；产业发展</t>
        </is>
      </c>
      <c r="BL11" s="305" t="inlineStr">
        <is>
          <t>乘用车企业平均燃料消耗量与新能源汽车积分并行管理办法</t>
        </is>
      </c>
      <c r="BM11" s="305" t="inlineStr">
        <is>
          <t>https://www.gov.cn/zhengce/2022-11/27/content_5722693.htm</t>
        </is>
      </c>
      <c r="BN11" s="305" t="inlineStr">
        <is>
          <t>https://www.gov.cn/zhengce/content/2017-09/28/content_5228217.htm; https://www.gov.cn/zhengce/zhengceku/2020-06/22/content_5521144.htm; https://wap.miit.gov.cn/jgsj/zbys/gzdt/art/2023/art_02e935e2cce74be4a641d7b8ca5621b4.html; https://www.miit.gov.cn/zwgk/zcwj/wjfb/tz/art/2025/art_c22055da7deb48c397ad16247beaff22.html; https://news.qq.com/rain/a/20240412A06XQR00</t>
        </is>
      </c>
    </row>
    <row r="12">
      <c r="A12" s="302" t="inlineStr">
        <is>
          <t>CHNTRATPSI01S001</t>
        </is>
      </c>
      <c r="B12" s="302" t="inlineStr">
        <is>
          <t>子方案</t>
        </is>
      </c>
      <c r="C12" s="302" t="inlineStr">
        <is>
          <t>交易机制</t>
        </is>
      </c>
      <c r="D12" s="302" t="inlineStr">
        <is>
          <t>可交易绩效标准</t>
        </is>
      </c>
      <c r="E12" s="302" t="inlineStr">
        <is>
          <t>交通</t>
        </is>
      </c>
      <c r="F12" s="302" t="inlineStr">
        <is>
          <t>道路交通</t>
        </is>
      </c>
      <c r="G12" s="302" t="inlineStr">
        <is>
          <t>乘用车企业平均燃料消耗量积分子方案</t>
        </is>
      </c>
      <c r="H12" s="302" t="inlineStr">
        <is>
          <t>Passenger vehicle corporate average fuel consumption credit subscheme</t>
        </is>
      </c>
      <c r="I12" s="302" t="inlineStr">
        <is>
          <t>乘用车企业平均燃料消耗量与新能源汽车积分并行管理办法</t>
        </is>
      </c>
      <c r="J12" s="302" t="inlineStr">
        <is>
          <t>该子方案对乘用车企业平均燃料消耗量进行年度核算，形成 CAFC 正积分或负积分，并规定结转、转让和负积分抵偿规则。</t>
        </is>
      </c>
      <c r="K12" s="302" t="inlineStr">
        <is>
          <t>能源效率</t>
        </is>
      </c>
      <c r="L12" s="302" t="inlineStr">
        <is>
          <t>直接</t>
        </is>
      </c>
      <c r="M12" s="302" t="inlineStr">
        <is>
          <t>供给侧</t>
        </is>
      </c>
      <c r="N12" s="302" t="inlineStr">
        <is>
          <t>中国</t>
        </is>
      </c>
      <c r="O12" s="302" t="inlineStr">
        <is>
          <t>国家</t>
        </is>
      </c>
      <c r="P12" s="302" t="inlineStr">
        <is>
          <t>N/A</t>
        </is>
      </c>
      <c r="Q12" s="302" t="inlineStr">
        <is>
          <t>27/09/2017</t>
        </is>
      </c>
      <c r="R12" s="302" t="inlineStr">
        <is>
          <t>01/04/2018</t>
        </is>
      </c>
      <c r="S12" s="302" t="inlineStr">
        <is>
          <t>N/A</t>
        </is>
      </c>
      <c r="T12" s="302" t="inlineStr">
        <is>
          <t>07/11/2025</t>
        </is>
      </c>
      <c r="U12" s="302" t="inlineStr">
        <is>
          <t>工业和信息化部2025年11月7日通知规定2026—2027年度 CAFC 相关核算安排：小规模企业 CAFC 达标值放宽条件、低油耗乘用车按0.1倍核算、循环外节能技术减免继续衔接执行。</t>
        </is>
      </c>
      <c r="V12" s="302">
        <f>IF(R12="","生效",IF(R12="N/A","生效",IF(TODAY()&lt;DATE(VALUE(RIGHT(R12,4)),VALUE(MID(R12,4,2)),VALUE(LEFT(R12,2))),"计划实施",IF(S12="","生效",IF(S12="N/A","生效",IF(TODAY()&lt;DATE(VALUE(RIGHT(S12,4)),VALUE(MID(S12,4,2)),VALUE(LEFT(S12,2))),"生效","已终止"))))))</f>
        <v/>
      </c>
      <c r="W12" s="302" t="inlineStr">
        <is>
          <t>工业和信息化部；财政部；商务部；海关总署；市场监管总局</t>
        </is>
      </c>
      <c r="X12" s="302" t="inlineStr">
        <is>
          <t>道路运输车辆</t>
        </is>
      </c>
      <c r="Y12" s="302" t="inlineStr">
        <is>
          <t>新建</t>
        </is>
      </c>
      <c r="Z12" s="302" t="inlineStr">
        <is>
          <t>传统能源乘用车和纳入企业平均燃料消耗量核算的乘用车车型。</t>
        </is>
      </c>
      <c r="AA12" s="302" t="inlineStr">
        <is>
          <t>N/A</t>
        </is>
      </c>
      <c r="AB12" s="302" t="inlineStr">
        <is>
          <t>年度生产量或者进口量达到2000辆及以上的乘用车企业纳入标准核算。</t>
        </is>
      </c>
      <c r="AC12" s="302" t="inlineStr">
        <is>
          <t>企业</t>
        </is>
      </c>
      <c r="AD12" s="302" t="inlineStr">
        <is>
          <t>中国境内乘用车生产企业和进口乘用车供应企业。</t>
        </is>
      </c>
      <c r="AE12" s="302" t="inlineStr">
        <is>
          <t>生产、销售或进口</t>
        </is>
      </c>
      <c r="AF12" s="302" t="inlineStr">
        <is>
          <t>企业乘用车生产、进口和销售形成的平均燃料消耗量核算活动。</t>
        </is>
      </c>
      <c r="AG12" s="302" t="inlineStr">
        <is>
          <t>N/A</t>
        </is>
      </c>
      <c r="AH12" s="302" t="inlineStr">
        <is>
          <t>L/100 km</t>
        </is>
      </c>
      <c r="AI12" s="302" t="inlineStr">
        <is>
          <t>企业层面强度由车型燃料消耗量目标值和实际值按产量或进口量加权核算；办法未给出单一固定强度值。</t>
        </is>
      </c>
      <c r="AJ12" s="302" t="inlineStr">
        <is>
          <t>企业平均燃料消耗量实际值低于达标值产生正积分，高于达标值产生负积分；负积分应按办法规定抵偿归零。</t>
        </is>
      </c>
      <c r="AK12" s="302" t="inlineStr">
        <is>
          <t>企业平均燃料消耗量实际值为各车型燃料消耗量与对应产量或进口量加权平均。</t>
        </is>
      </c>
      <c r="AL12" s="302" t="inlineStr">
        <is>
          <t>CAFC 积分为企业平均燃料消耗量达标值与实际值之差，乘以企业乘用车生产量或进口量。</t>
        </is>
      </c>
      <c r="AM12" s="302" t="inlineStr">
        <is>
          <t>N/A</t>
        </is>
      </c>
      <c r="AN12" s="302" t="inlineStr">
        <is>
          <t>N/A</t>
        </is>
      </c>
      <c r="AO12" s="302" t="inlineStr">
        <is>
          <t>N/A</t>
        </is>
      </c>
      <c r="AP12" s="302" t="inlineStr">
        <is>
          <t>N/A</t>
        </is>
      </c>
      <c r="AQ12" s="302" t="inlineStr">
        <is>
          <t>N/A</t>
        </is>
      </c>
      <c r="AR12" s="302" t="inlineStr">
        <is>
          <t>N/A</t>
        </is>
      </c>
      <c r="AS12" s="302" t="inlineStr">
        <is>
          <t>N/A</t>
        </is>
      </c>
      <c r="AT12" s="302" t="inlineStr">
        <is>
          <t>N/A</t>
        </is>
      </c>
      <c r="AU12" s="302" t="inlineStr">
        <is>
          <t>N/A</t>
        </is>
      </c>
      <c r="AV12" s="302" t="inlineStr">
        <is>
          <t>CAFC 可交易/可转让绩效积分子方案。</t>
        </is>
      </c>
      <c r="AW12" s="302" t="inlineStr">
        <is>
          <t>未设置固定绝对总量上限；企业义务由平均燃料消耗量达标值和企业生产/进口规模决定。</t>
        </is>
      </c>
      <c r="AX12" s="302" t="inlineStr">
        <is>
          <t>CAFC 正/负积分由企业平均燃料消耗量达标值和实际值核算产生；正积分可结转或在关联企业间转让。</t>
        </is>
      </c>
      <c r="AY12" s="302" t="inlineStr">
        <is>
          <t>不适用；积分由企业燃料消耗量绩效核算产生。</t>
        </is>
      </c>
      <c r="AZ12" s="302" t="inlineStr">
        <is>
          <t>允许。CAFC 负积分可使用本企业结转或受让的 CAFC 正积分、NEV 正积分等方式抵偿。</t>
        </is>
      </c>
      <c r="BA12" s="302" t="inlineStr">
        <is>
          <t>与 NEV 积分子方案联动，NEV 正积分可用于抵偿 CAFC 负积分。</t>
        </is>
      </c>
      <c r="BB12" s="302" t="inlineStr">
        <is>
          <t>CAFC 正积分设置结转和关联企业转让规则；可由 NEV 正积分抵偿负积分。</t>
        </is>
      </c>
      <c r="BC12" s="302" t="inlineStr">
        <is>
          <t>N/A</t>
        </is>
      </c>
      <c r="BD12" s="302" t="inlineStr">
        <is>
          <t>N/A</t>
        </is>
      </c>
      <c r="BE12" s="302" t="inlineStr">
        <is>
          <t>CAFC 负积分未抵偿归零的企业需提交调整计划，并可能受到车型公告、产品申报或进口管理限制。</t>
        </is>
      </c>
      <c r="BF12" s="302" t="inlineStr">
        <is>
          <t>N/A</t>
        </is>
      </c>
      <c r="BG12" s="302" t="inlineStr">
        <is>
          <t>N/A</t>
        </is>
      </c>
      <c r="BH12" s="302" t="inlineStr">
        <is>
          <t>C29; G45</t>
        </is>
      </c>
      <c r="BI12" s="302" t="inlineStr">
        <is>
          <t>CO2</t>
        </is>
      </c>
      <c r="BJ12" s="302" t="inlineStr">
        <is>
          <t>正向</t>
        </is>
      </c>
      <c r="BK12" s="302" t="inlineStr">
        <is>
          <t>污染防治；能源安全；技术创新</t>
        </is>
      </c>
      <c r="BL12" s="302" t="inlineStr">
        <is>
          <t>乘用车企业平均燃料消耗量与新能源汽车积分并行管理办法</t>
        </is>
      </c>
      <c r="BM12" s="302" t="inlineStr">
        <is>
          <t>https://www.gov.cn/zhengce/2022-11/27/content_5722693.htm</t>
        </is>
      </c>
      <c r="BN12" s="302" t="inlineStr">
        <is>
          <t>https://www.gov.cn/zhengce/content/2017-09/28/content_5228217.htm; https://www.gov.cn/zhengce/zhengceku/2020-06/22/content_5521144.htm; https://wap.miit.gov.cn/jgsj/zbys/gzdt/art/2023/art_02e935e2cce74be4a641d7b8ca5621b4.html; https://www.miit.gov.cn/zwgk/zcwj/wjfb/tz/art/2025/art_c22055da7deb48c397ad16247beaff22.html; https://news.qq.com/rain/a/20240412A06XQR00</t>
        </is>
      </c>
    </row>
    <row r="13">
      <c r="A13" s="302" t="inlineStr">
        <is>
          <t>CHNTRATPSI01S002</t>
        </is>
      </c>
      <c r="B13" s="302" t="inlineStr">
        <is>
          <t>子方案</t>
        </is>
      </c>
      <c r="C13" s="302" t="inlineStr">
        <is>
          <t>交易机制</t>
        </is>
      </c>
      <c r="D13" s="302" t="inlineStr">
        <is>
          <t>可交易绩效标准</t>
        </is>
      </c>
      <c r="E13" s="302" t="inlineStr">
        <is>
          <t>交通</t>
        </is>
      </c>
      <c r="F13" s="302" t="inlineStr">
        <is>
          <t>道路交通</t>
        </is>
      </c>
      <c r="G13" s="302" t="inlineStr">
        <is>
          <t>乘用车企业新能源汽车积分子方案</t>
        </is>
      </c>
      <c r="H13" s="302" t="inlineStr">
        <is>
          <t>Passenger vehicle new energy vehicle credit subscheme</t>
        </is>
      </c>
      <c r="I13" s="302" t="inlineStr">
        <is>
          <t>乘用车企业平均燃料消耗量与新能源汽车积分并行管理办法</t>
        </is>
      </c>
      <c r="J13" s="302" t="inlineStr">
        <is>
          <t>该子方案要求乘用车企业按年度新能源汽车积分比例形成目标值，并按车型积分和产量或进口量核算实际值；正积分可交易，负积分需购买正积分等方式抵偿。</t>
        </is>
      </c>
      <c r="K13" s="302" t="inlineStr">
        <is>
          <t>产业发展；能源效率</t>
        </is>
      </c>
      <c r="L13" s="302" t="inlineStr">
        <is>
          <t>直接</t>
        </is>
      </c>
      <c r="M13" s="302" t="inlineStr">
        <is>
          <t>供给侧</t>
        </is>
      </c>
      <c r="N13" s="302" t="inlineStr">
        <is>
          <t>中国</t>
        </is>
      </c>
      <c r="O13" s="302" t="inlineStr">
        <is>
          <t>国家</t>
        </is>
      </c>
      <c r="P13" s="302" t="inlineStr">
        <is>
          <t>N/A</t>
        </is>
      </c>
      <c r="Q13" s="302" t="inlineStr">
        <is>
          <t>27/09/2017</t>
        </is>
      </c>
      <c r="R13" s="302" t="inlineStr">
        <is>
          <t>01/04/2018</t>
        </is>
      </c>
      <c r="S13" s="302" t="inlineStr">
        <is>
          <t>N/A</t>
        </is>
      </c>
      <c r="T13" s="302" t="inlineStr">
        <is>
          <t>07/11/2025</t>
        </is>
      </c>
      <c r="U13" s="302" t="inlineStr">
        <is>
          <t>工业和信息化部2025年11月7日通知规定2026年度、2027年度新能源汽车积分比例要求分别为48%和58%，并明确2026—2027年度新能源乘用车车型积分按照附件计算方法确定。</t>
        </is>
      </c>
      <c r="V13" s="302">
        <f>IF(R13="","生效",IF(R13="N/A","生效",IF(TODAY()&lt;DATE(VALUE(RIGHT(R13,4)),VALUE(MID(R13,4,2)),VALUE(LEFT(R13,2))),"计划实施",IF(S13="","生效",IF(S13="N/A","生效",IF(TODAY()&lt;DATE(VALUE(RIGHT(S13,4)),VALUE(MID(S13,4,2)),VALUE(LEFT(S13,2))),"生效","已终止"))))))</f>
        <v/>
      </c>
      <c r="W13" s="302" t="inlineStr">
        <is>
          <t>工业和信息化部；财政部；商务部；海关总署；市场监管总局</t>
        </is>
      </c>
      <c r="X13" s="302" t="inlineStr">
        <is>
          <t>道路运输车辆</t>
        </is>
      </c>
      <c r="Y13" s="302" t="inlineStr">
        <is>
          <t>新建</t>
        </is>
      </c>
      <c r="Z13" s="302" t="inlineStr">
        <is>
          <t>符合办法规定的纯电动乘用车、插电式混合动力乘用车和燃料电池乘用车。</t>
        </is>
      </c>
      <c r="AA13" s="302" t="inlineStr">
        <is>
          <t>N/A</t>
        </is>
      </c>
      <c r="AB13" s="302" t="inlineStr">
        <is>
          <t>对年度传统能源乘用车生产量或者进口量达到规定规模的企业核算新能源汽车积分比例要求。</t>
        </is>
      </c>
      <c r="AC13" s="302" t="inlineStr">
        <is>
          <t>企业</t>
        </is>
      </c>
      <c r="AD13" s="302" t="inlineStr">
        <is>
          <t>中国境内乘用车生产企业和进口乘用车供应企业。</t>
        </is>
      </c>
      <c r="AE13" s="302" t="inlineStr">
        <is>
          <t>生产、销售或进口</t>
        </is>
      </c>
      <c r="AF13" s="302" t="inlineStr">
        <is>
          <t>新能源乘用车生产、进口和销售，以及 NEV 积分目标值、实际值、交易和积分池管理。</t>
        </is>
      </c>
      <c r="AG13" s="302" t="inlineStr">
        <is>
          <t>48; 58</t>
        </is>
      </c>
      <c r="AH13" s="302" t="inlineStr">
        <is>
          <t>占传统能源乘用车核算数量的比例</t>
        </is>
      </c>
      <c r="AI13" s="302" t="inlineStr">
        <is>
          <t>2026年度、2027年度新能源汽车积分比例要求分别为48%和58%（来源：工信部2025年通知）。</t>
        </is>
      </c>
      <c r="AJ13" s="302" t="inlineStr">
        <is>
          <t>企业新能源汽车积分实际值应不低于目标值；负积分应通过购买 NEV 正积分等方式抵偿归零。</t>
        </is>
      </c>
      <c r="AK13" s="302" t="inlineStr">
        <is>
          <t>NEV 积分实际值为各新能源汽车车型积分与对应生产量或进口量乘积之和。</t>
        </is>
      </c>
      <c r="AL13" s="302" t="inlineStr">
        <is>
          <t>NEV 积分目标值为传统能源乘用车核算数量与年度新能源汽车积分比例要求的乘积。</t>
        </is>
      </c>
      <c r="AM13" s="302" t="inlineStr">
        <is>
          <t>N/A</t>
        </is>
      </c>
      <c r="AN13" s="302" t="inlineStr">
        <is>
          <t>N/A</t>
        </is>
      </c>
      <c r="AO13" s="302" t="inlineStr">
        <is>
          <t>N/A</t>
        </is>
      </c>
      <c r="AP13" s="302" t="inlineStr">
        <is>
          <t>N/A</t>
        </is>
      </c>
      <c r="AQ13" s="302" t="inlineStr">
        <is>
          <t>N/A</t>
        </is>
      </c>
      <c r="AR13" s="302" t="inlineStr">
        <is>
          <t>N/A</t>
        </is>
      </c>
      <c r="AS13" s="302" t="inlineStr">
        <is>
          <t>N/A</t>
        </is>
      </c>
      <c r="AT13" s="302" t="inlineStr">
        <is>
          <t>N/A</t>
        </is>
      </c>
      <c r="AU13" s="302" t="inlineStr">
        <is>
          <t>N/A</t>
        </is>
      </c>
      <c r="AV13" s="302" t="inlineStr">
        <is>
          <t>NEV 可交易绩效积分子方案。</t>
        </is>
      </c>
      <c r="AW13" s="302" t="inlineStr">
        <is>
          <t>未设置固定绝对总量上限；年度目标由传统能源乘用车核算数量与 NEV 积分比例要求决定。</t>
        </is>
      </c>
      <c r="AX13" s="302" t="inlineStr">
        <is>
          <t>NEV 正/负积分由企业新能源乘用车车型积分和生产/进口量核算产生；NEV 正积分可交易，并可按规则储存至或提取自积分池。</t>
        </is>
      </c>
      <c r="AY13" s="302" t="inlineStr">
        <is>
          <t>不适用；积分由企业新能源汽车生产/进口绩效核算产生。</t>
        </is>
      </c>
      <c r="AZ13" s="302" t="inlineStr">
        <is>
          <t>允许。NEV 负积分通过购买 NEV 正积分等方式抵偿；NEV 正积分也可用于抵偿 CAFC 负积分。</t>
        </is>
      </c>
      <c r="BA13" s="302" t="inlineStr">
        <is>
          <t>与 CAFC 积分子方案联动，NEV 正积分可用于抵偿 CAFC 负积分。</t>
        </is>
      </c>
      <c r="BB13" s="302" t="inlineStr">
        <is>
          <t>2023年修订建立新能源汽车积分池管理制度，用于调节积分供需。</t>
        </is>
      </c>
      <c r="BC13" s="302" t="inlineStr">
        <is>
          <t>N/A</t>
        </is>
      </c>
      <c r="BD13" s="302" t="inlineStr">
        <is>
          <t>N/A</t>
        </is>
      </c>
      <c r="BE13" s="302" t="inlineStr">
        <is>
          <t>NEV 负积分未抵偿归零的企业需提交调整计划，并可能受到车型公告、产品申报或进口管理限制。</t>
        </is>
      </c>
      <c r="BF13" s="302" t="inlineStr">
        <is>
          <t>N/A</t>
        </is>
      </c>
      <c r="BG13" s="302" t="inlineStr">
        <is>
          <t>N/A</t>
        </is>
      </c>
      <c r="BH13" s="302" t="inlineStr">
        <is>
          <t>C29; G45</t>
        </is>
      </c>
      <c r="BI13" s="302" t="inlineStr">
        <is>
          <t>CO2</t>
        </is>
      </c>
      <c r="BJ13" s="302" t="inlineStr">
        <is>
          <t>正向</t>
        </is>
      </c>
      <c r="BK13" s="302" t="inlineStr">
        <is>
          <t>污染防治；能源安全；技术创新；产业发展</t>
        </is>
      </c>
      <c r="BL13" s="302" t="inlineStr">
        <is>
          <t>乘用车企业平均燃料消耗量与新能源汽车积分并行管理办法</t>
        </is>
      </c>
      <c r="BM13" s="302" t="inlineStr">
        <is>
          <t>https://www.gov.cn/zhengce/2022-11/27/content_5722693.htm</t>
        </is>
      </c>
      <c r="BN13" s="302" t="inlineStr">
        <is>
          <t>https://www.gov.cn/zhengce/content/2017-09/28/content_5228217.htm; https://www.gov.cn/zhengce/zhengceku/2020-06/22/content_5521144.htm; https://wap.miit.gov.cn/jgsj/zbys/gzdt/art/2023/art_02e935e2cce74be4a641d7b8ca5621b4.html; https://www.miit.gov.cn/zwgk/zcwj/wjfb/tz/art/2025/art_c22055da7deb48c397ad16247beaff22.html; https://news.qq.com/rain/a/20240412A06XQR00</t>
        </is>
      </c>
    </row>
    <row r="14">
      <c r="A14" s="305" t="inlineStr">
        <is>
          <t>CHNSUBTISI01S000</t>
        </is>
      </c>
      <c r="B14" s="305" t="inlineStr">
        <is>
          <t>工具</t>
        </is>
      </c>
      <c r="C14" s="305" t="inlineStr">
        <is>
          <t>补贴</t>
        </is>
      </c>
      <c r="D14" s="305" t="inlineStr">
        <is>
          <t>以旧换新补贴</t>
        </is>
      </c>
      <c r="E14" s="305" t="inlineStr">
        <is>
          <t>交通</t>
        </is>
      </c>
      <c r="F14" s="305" t="inlineStr">
        <is>
          <t>水路运输；内河航运；沿海航运</t>
        </is>
      </c>
      <c r="G14" s="305" t="inlineStr">
        <is>
          <t>老旧营运船舶报废更新补贴</t>
        </is>
      </c>
      <c r="H14" s="305" t="inlineStr">
        <is>
          <t>Old operating ship scrapping and renewal subsidy</t>
        </is>
      </c>
      <c r="I14" s="305" t="inlineStr">
        <is>
          <t>大规模设备更新和消费品以旧换新</t>
        </is>
      </c>
      <c r="J14" s="305" t="inlineStr">
        <is>
          <t>交通运输部、国家发展改革委依据国务院推动大规模设备更新和消费品以旧换新行动方案（国发〔2024〕7号）制定实施细则（交办水〔2024〕60号），对符合条件的船龄老旧营运船舶（沿海运输船≥20年、内河运输船≥15年）报废拆解，并按新建船舶类型和燃料类型给予一次性定额补贴。补贴标准：新建LNG动力船舶约1200-2200元/总吨（视船型和航线）；新建电动船舶约1800-3500元/总吨；新建甲醇动力船舶约1000-1500元/总吨；新建柴油动力船舶按低一档标准。仅报废不新建的，按新建同型补贴标准的50%给予一次性报废补贴。该政策通过加速淘汰高能耗、高排放老旧船舶，推进航运业绿色低碳转型。实施期限至2028年12月31日。</t>
        </is>
      </c>
      <c r="K14" s="305" t="inlineStr">
        <is>
          <t>绿色经济；减缓气候变化；能源效率</t>
        </is>
      </c>
      <c r="L14" s="305" t="inlineStr">
        <is>
          <t>直接</t>
        </is>
      </c>
      <c r="M14" s="305" t="inlineStr">
        <is>
          <t>供给侧</t>
        </is>
      </c>
      <c r="N14" s="305" t="inlineStr">
        <is>
          <t>中国</t>
        </is>
      </c>
      <c r="O14" s="305" t="inlineStr">
        <is>
          <t>国家</t>
        </is>
      </c>
      <c r="P14" s="305" t="inlineStr">
        <is>
          <t>N/A</t>
        </is>
      </c>
      <c r="Q14" s="305" t="inlineStr">
        <is>
          <t>07/03/2024</t>
        </is>
      </c>
      <c r="R14" s="305" t="inlineStr">
        <is>
          <t>01/04/2024</t>
        </is>
      </c>
      <c r="S14" s="305" t="inlineStr">
        <is>
          <t>31/12/2028</t>
        </is>
      </c>
      <c r="T14" s="305" t="inlineStr">
        <is>
          <t>N/A</t>
        </is>
      </c>
      <c r="U14" s="305" t="inlineStr">
        <is>
          <t>N/A</t>
        </is>
      </c>
      <c r="V14" s="305">
        <f>IF(R14="","生效",IF(R14="N/A","生效",IF(TODAY()&lt;DATE(VALUE(RIGHT(R14,4)),VALUE(MID(R14,4,2)),VALUE(LEFT(R14,2))),"计划实施",IF(S14="","生效",IF(S14="N/A","生效",IF(TODAY()&lt;DATE(VALUE(RIGHT(S14,4)),VALUE(MID(S14,4,2)),VALUE(LEFT(S14,2))),"生效","已终止"))))))</f>
        <v/>
      </c>
      <c r="W14" s="305" t="inlineStr">
        <is>
          <t>交通运输部（主管船舶报废更新资格审核和运输许可）；国家发展改革委（主管投资计划和政策协调）；财政部（主管补贴资金管理）；省级交通运输和财政主管部门；中国船级社（船舶检验和拆解确认）</t>
        </is>
      </c>
      <c r="X14" s="305" t="inlineStr">
        <is>
          <t>水上船舶</t>
        </is>
      </c>
      <c r="Y14" s="305" t="inlineStr">
        <is>
          <t>既有</t>
        </is>
      </c>
      <c r="Z14" s="305" t="inlineStr">
        <is>
          <t>符合条件的船龄老旧营运船舶：沿海运输船舶船龄≥20年；内河运输船舶船龄≥15年。船舶须具有有效的船舶检验证书和船舶营运证书，且在中国境内登记注册。船舶须在交通运输主管部门认可的拆船厂进行拆解。新造船舶须为中国境内登记注册的营运船舶，可使用LNG、电力、甲醇或节能柴油等动力。</t>
        </is>
      </c>
      <c r="AA14" s="305" t="inlineStr">
        <is>
          <t>N/A</t>
        </is>
      </c>
      <c r="AB14" s="305" t="inlineStr">
        <is>
          <t>沿海运输船舶船龄≥20年；内河运输船舶船龄≥15年。船舶须为取得有效证书的营运船舶。淘汰船舶须完成拆解并出具拆解证明。</t>
        </is>
      </c>
      <c r="AC14" s="305" t="inlineStr">
        <is>
          <t>企业</t>
        </is>
      </c>
      <c r="AD14" s="305" t="inlineStr">
        <is>
          <t>持有有效水路运输经营许可证的航运企业（船舶所有人或经营人）。包括从事沿海和内河客货运输的国有和民营航运企业。</t>
        </is>
      </c>
      <c r="AE14" s="305" t="inlineStr">
        <is>
          <t>处置、收集或分类（消费后）；购买或使用</t>
        </is>
      </c>
      <c r="AF14" s="305" t="inlineStr">
        <is>
          <t>船东将符合船龄条件的老旧营运船舶送至交通运输主管部门认可的拆船厂进行报废拆解，取得船舶拆解证明后，购买新建符合规定的营运船舶并取得船舶检验证书，向当地交通运输主管部门申请补贴。仅报废不新建的，报废拆解后直接申请一次性报废补贴。</t>
        </is>
      </c>
      <c r="AG14" s="305" t="inlineStr">
        <is>
          <t>1200-3500</t>
        </is>
      </c>
      <c r="AH14" s="305" t="inlineStr">
        <is>
          <t>元/总吨</t>
        </is>
      </c>
      <c r="AI14" s="305" t="inlineStr">
        <is>
          <t>补贴标准按交通运输部交办水〔2024〕60号实施细则执行：新建LNG动力船舶约1200-2200元/总吨（视船型和航线）；新建电动船舶约1800-3500元/总吨；新建甲醇动力船舶约1000-1500元/总吨；新建柴油动力船舶按低一档标准执行。仅报废不新建的，按新建同型船舶补贴标准的50%给予一次性报废补贴。来源：交办水〔2024〕60号。</t>
        </is>
      </c>
      <c r="AJ14" s="305" t="inlineStr">
        <is>
          <t>船东须向当地交通运输主管部门提交老旧营运船舶报废更新补贴申请，提供船舶所有权证书、船舶检验证书、水路运输经营许可证、拆船厂出具的船舶拆解证明（如报废拆解）、新建船舶检验证书（如更新建造）。报废船舶须在交通运输主管部门认可的拆船厂完成拆解。新建船舶须符合国家船舶技术标准，清洁能源船舶优先支持。船舶报废更新完成后须通过主管部门审核验收。</t>
        </is>
      </c>
      <c r="AK14" s="305" t="inlineStr">
        <is>
          <t>N/A</t>
        </is>
      </c>
      <c r="AL14" s="305" t="inlineStr">
        <is>
          <t>补贴金额按新建船舶总吨×对应船型和燃料类型的补贴标准计算。仅报废不新建的，按报废船舶总吨×对应新建同型补贴标准×50%计算。船龄认定以船舶检验证书载明的建造日期为准。补贴申请由当地交通运输主管部门审核、公示后拨付。</t>
        </is>
      </c>
      <c r="AM14" s="305" t="inlineStr">
        <is>
          <t>N/A</t>
        </is>
      </c>
      <c r="AN14" s="305" t="inlineStr">
        <is>
          <t>N/A</t>
        </is>
      </c>
      <c r="AO14" s="305" t="inlineStr">
        <is>
          <t>N/A</t>
        </is>
      </c>
      <c r="AP14" s="305" t="inlineStr">
        <is>
          <t>N/A</t>
        </is>
      </c>
      <c r="AQ14" s="305" t="inlineStr">
        <is>
          <t>按船舶总吨和燃料类型确定：LNG动力船约1200-2200元/总吨；电动船约1800-3500元/总吨；甲醇动力船约1000-1500元/总吨。仅报废不新建的按上述标准的50%。未设单船补贴总额上限，船舶补贴上限取决于船舶总吨规模。</t>
        </is>
      </c>
      <c r="AR14" s="305" t="inlineStr">
        <is>
          <t>N/A</t>
        </is>
      </c>
      <c r="AS14" s="305" t="inlineStr">
        <is>
          <t>中央财政安排补贴资金，通过转移支付方式拨付至省级财政。船东向当地交通运输主管部门提出申请，经审核验收、公示无异议后，由财政部门将补贴资金拨付至船东企业账户。实行'先拆解后补贴'或'先新建后补贴'的项目制管理。</t>
        </is>
      </c>
      <c r="AT14" s="305" t="inlineStr">
        <is>
          <t>自2024年4月实施至2028年12月31日。补贴申请须在政策有效期内提交，报废拆解和新建建造须在规定期限内完成。</t>
        </is>
      </c>
      <c r="AU14" s="305" t="inlineStr">
        <is>
          <t>交通运输主管部门负责船舶拆解和新建的审核验收。对提交虚假材料、骗取补贴资金的，追回已拨付补贴，并依法追究责任。拆船厂须具备交通运输主管部门认可的资质。省级交通运输和财政主管部门负责组织抽查和监督管理。</t>
        </is>
      </c>
      <c r="AV14" s="305" t="inlineStr">
        <is>
          <t>N/A</t>
        </is>
      </c>
      <c r="AW14" s="305" t="inlineStr">
        <is>
          <t>N/A</t>
        </is>
      </c>
      <c r="AX14" s="305" t="inlineStr">
        <is>
          <t>N/A</t>
        </is>
      </c>
      <c r="AY14" s="305" t="inlineStr">
        <is>
          <t>N/A</t>
        </is>
      </c>
      <c r="AZ14" s="305" t="inlineStr">
        <is>
          <t>N/A</t>
        </is>
      </c>
      <c r="BA14" s="305" t="inlineStr">
        <is>
          <t>N/A</t>
        </is>
      </c>
      <c r="BB14" s="305" t="inlineStr">
        <is>
          <t>N/A</t>
        </is>
      </c>
      <c r="BC14" s="305" t="inlineStr">
        <is>
          <t>N/A</t>
        </is>
      </c>
      <c r="BD14" s="305" t="inlineStr">
        <is>
          <t>N/A</t>
        </is>
      </c>
      <c r="BE14" s="305" t="inlineStr">
        <is>
          <t>N/A</t>
        </is>
      </c>
      <c r="BF14" s="305" t="inlineStr">
        <is>
          <t>N/A</t>
        </is>
      </c>
      <c r="BG14" s="305" t="inlineStr">
        <is>
          <t>N/A</t>
        </is>
      </c>
      <c r="BH14" s="305" t="inlineStr">
        <is>
          <t>H50</t>
        </is>
      </c>
      <c r="BI14" s="305" t="inlineStr">
        <is>
          <t>CO2</t>
        </is>
      </c>
      <c r="BJ14" s="305" t="inlineStr">
        <is>
          <t>正向</t>
        </is>
      </c>
      <c r="BK14" s="305" t="inlineStr">
        <is>
          <t>污染防治；能源安全；技术创新；产业发展</t>
        </is>
      </c>
      <c r="BL14" s="305" t="inlineStr">
        <is>
          <t>交通运输老旧营运船舶报废更新补贴实施细则（交办水〔2024〕60号）；推动大规模设备更新和消费品以旧换新行动方案（国发〔2024〕7号）</t>
        </is>
      </c>
      <c r="BM14" s="305" t="inlineStr">
        <is>
          <t>https://xxgk.mot.gov.cn/2020/jigou/syj/202404/t20240403_4137500.html</t>
        </is>
      </c>
      <c r="BN14" s="305" t="inlineStr">
        <is>
          <t>https://www.gov.cn/zhengce/content/202403/content_6939136.htm; https://www.ndrc.gov.cn/xxgk/zcfb/tz/202404/t20240409_1364672.html</t>
        </is>
      </c>
    </row>
    <row r="15">
      <c r="A15" s="305" t="inlineStr">
        <is>
          <t>CHNSUBTISI02S000</t>
        </is>
      </c>
      <c r="B15" s="305" t="inlineStr">
        <is>
          <t>工具</t>
        </is>
      </c>
      <c r="C15" s="305" t="inlineStr">
        <is>
          <t>补贴</t>
        </is>
      </c>
      <c r="D15" s="305" t="inlineStr">
        <is>
          <t>以旧换新补贴</t>
        </is>
      </c>
      <c r="E15" s="305" t="inlineStr">
        <is>
          <t>农业、林业和其他土地利用</t>
        </is>
      </c>
      <c r="F15" s="305" t="inlineStr">
        <is>
          <t>农业机械</t>
        </is>
      </c>
      <c r="G15" s="305" t="inlineStr">
        <is>
          <t>农业机械报废更新补贴</t>
        </is>
      </c>
      <c r="H15" s="305" t="inlineStr">
        <is>
          <t>Agricultural machinery scrapping and renewal subsidy</t>
        </is>
      </c>
      <c r="I15" s="305" t="inlineStr">
        <is>
          <t>大规模设备更新和消费品以旧换新</t>
        </is>
      </c>
      <c r="J15" s="305" t="inlineStr">
        <is>
          <t>农业农村部办公厅、财政部办公厅依据国务院推动大规模设备更新和消费品以旧换新行动方案（国发〔2024〕7号）印发关于加大工作力度持续实施好农业机械报废更新补贴政策的通知（农办机〔2024〕4号），对从事农业生产的个人和农业生产经营组织报废老旧农业机械并新购置农业机械给予定额补贴。补贴范围包括拖拉机、联合收割机、播种机、插秧机、农用北斗终端、农用无人机等类别。补贴实行'报废—注销—更新—补贴'流程：旧机须在农机安全监理机构办理注销登记并在具有资质的报废回收企业拆解，新购机须符合国家农机产品鉴定标准并在规定产品目录内。报废补贴和更新补贴可叠加享受。农机报废更新补贴由中央和地方财政共同承担，中央财政在农机购置与应用补贴资金中统筹安排。该政策旨在加速淘汰高能耗、高排放老旧农机，促进农业机械化和农机装备转型升级。</t>
        </is>
      </c>
      <c r="K15" s="305" t="inlineStr">
        <is>
          <t>绿色经济；能源效率；产业发展</t>
        </is>
      </c>
      <c r="L15" s="305" t="inlineStr">
        <is>
          <t>间接</t>
        </is>
      </c>
      <c r="M15" s="305" t="inlineStr">
        <is>
          <t>需求侧</t>
        </is>
      </c>
      <c r="N15" s="305" t="inlineStr">
        <is>
          <t>中国</t>
        </is>
      </c>
      <c r="O15" s="305" t="inlineStr">
        <is>
          <t>国家</t>
        </is>
      </c>
      <c r="P15" s="305" t="inlineStr">
        <is>
          <t>N/A</t>
        </is>
      </c>
      <c r="Q15" s="305" t="inlineStr">
        <is>
          <t>07/03/2024</t>
        </is>
      </c>
      <c r="R15" s="305" t="inlineStr">
        <is>
          <t>01/04/2024</t>
        </is>
      </c>
      <c r="S15" s="305" t="inlineStr">
        <is>
          <t>N/A</t>
        </is>
      </c>
      <c r="T15" s="305" t="inlineStr">
        <is>
          <t>N/A</t>
        </is>
      </c>
      <c r="U15" s="305" t="inlineStr">
        <is>
          <t>N/A</t>
        </is>
      </c>
      <c r="V15" s="305">
        <f>IF(R15="","生效",IF(R15="N/A","生效",IF(TODAY()&lt;DATE(VALUE(RIGHT(R15,4)),VALUE(MID(R15,4,2)),VALUE(LEFT(R15,2))),"计划实施",IF(S15="","生效",IF(S15="N/A","生效",IF(TODAY()&lt;DATE(VALUE(RIGHT(S15,4)),VALUE(MID(S15,4,2)),VALUE(LEFT(S15,2))),"生效","已终止"))))))</f>
        <v/>
      </c>
      <c r="W15" s="305" t="inlineStr">
        <is>
          <t>农业农村部（主管农机报废更新政策制定和指导实施）；财政部（主管补贴资金管理）；省级农业农村和财政主管部门；县级农业农村（农机）主管部门；农机安全监理机构；农机报废回收企业</t>
        </is>
      </c>
      <c r="X15" s="305" t="inlineStr">
        <is>
          <t>农业或林业机械及其零件</t>
        </is>
      </c>
      <c r="Y15" s="305" t="inlineStr">
        <is>
          <t>既有</t>
        </is>
      </c>
      <c r="Z15" s="305" t="inlineStr">
        <is>
          <t>符合报废条件的在用老旧农业机械，主要包括拖拉机、联合收割机、播种机、插秧机、水稻插秧机、机动喷雾（粉）机、农用北斗终端、农用无人机等。农机须已在县级农机安全监理机构注册登记，达到报废年限或虽未达到报废年限但经安全技术检验不合格。报废农机须在农业农村部门认定的报废回收企业进行拆解销毁。新购农机须符合国家标准并通过农机产品鉴定。</t>
        </is>
      </c>
      <c r="AA15" s="305" t="inlineStr">
        <is>
          <t>N/A</t>
        </is>
      </c>
      <c r="AB15" s="305" t="inlineStr">
        <is>
          <t>拖拉机：大型≥15年、中小型≥10年；联合收割机≥12年；播种机、插秧机≥10年；其他农机按农业农村部规定的报废技术条件。未达报废年限但经检验不合格或严重损坏无法修复的也可提前报废。</t>
        </is>
      </c>
      <c r="AC15" s="305" t="inlineStr">
        <is>
          <t>个人；企业</t>
        </is>
      </c>
      <c r="AD15" s="305" t="inlineStr">
        <is>
          <t>从事农业生产的个人（农户）和农业生产经营组织（包括农村集体经济组织、农民专业合作社、农业企业和其他从事农业生产经营的组织）。补贴申领人须为报废农机的合法所有人，且新购农机须由其本人或本组织使用。</t>
        </is>
      </c>
      <c r="AE15" s="305" t="inlineStr">
        <is>
          <t>处置、收集或分类（消费后）；购买或使用</t>
        </is>
      </c>
      <c r="AF15" s="305" t="inlineStr">
        <is>
          <t>农机所有人将老旧农机交由农业农村部门认定的报废回收企业进行拆解销毁，在农机安全监理机构办理注销登记，凭农业机械报废回收证明和注销证明申请报废补贴。新购符合国家产品鉴定标准的农业机械后，可叠加申请更新（购置）补贴。</t>
        </is>
      </c>
      <c r="AG15" s="305" t="inlineStr">
        <is>
          <t>N/A</t>
        </is>
      </c>
      <c r="AH15" s="305" t="inlineStr">
        <is>
          <t>N/A</t>
        </is>
      </c>
      <c r="AI15" s="305" t="inlineStr">
        <is>
          <t>农机报废更新补贴由中央财政农机购置与应用补贴资金统筹安排，各省在国家指导意见框架内根据本地实际分类确定具体补贴标准。中央财政对农机报废补贴实行定额补贴，如拖拉机报废补贴约3000-15000元/台（视机型和功率），联合收割机约5000-20000元/台，插秧机约2000-8000元/台。具体补贴标准由各省发布。更新补贴按农机购置与应用补贴政策执行。来源：农办机〔2024〕4号；各省农机报废更新实施方案。</t>
        </is>
      </c>
      <c r="AJ15" s="305" t="inlineStr">
        <is>
          <t>实行'报废—注销—更新—补贴'流程。旧农机须在农业农村部门认定的报废回收企业拆解销毁，在县级农机安全监理机构办理注销登记。新购农机须符合国家标准（GB 16151、GB/T 5667等）且在产品目录内。补贴申请须向县级农业农村（农机）主管部门提交旧机回收证明、注销登记证明、新机购置发票和身份证/营业执照。报废补贴和更新补贴可叠加享受。</t>
        </is>
      </c>
      <c r="AK15" s="305" t="inlineStr">
        <is>
          <t>N/A</t>
        </is>
      </c>
      <c r="AL15" s="305" t="inlineStr">
        <is>
          <t>报废补贴：按报废农机类别、型号和功率对应的省级定额标准计算。更新补贴：按新购农机购置价格和农机购置与应用补贴政策规定的补贴比例或定额计算。补贴由县级农业农村和财政部门审核、公示、拨付。</t>
        </is>
      </c>
      <c r="AM15" s="305" t="inlineStr">
        <is>
          <t>N/A</t>
        </is>
      </c>
      <c r="AN15" s="305" t="inlineStr">
        <is>
          <t>N/A</t>
        </is>
      </c>
      <c r="AO15" s="305" t="inlineStr">
        <is>
          <t>N/A</t>
        </is>
      </c>
      <c r="AP15" s="305" t="inlineStr">
        <is>
          <t>N/A</t>
        </is>
      </c>
      <c r="AQ15" s="305" t="inlineStr">
        <is>
          <t>报废补贴按农机类别和功率实行定额补贴（如拖拉机约3000-15000元/台、联合收割机约5000-20000元/台）。更新补贴按农机购置与应用补贴政策标准执行（一般为购机价格的15%-30%，单机上限5万-60万元不等）。报废补贴和更新补贴可叠加享受，但同一农机不得重复享受报废补贴。</t>
        </is>
      </c>
      <c r="AR15" s="305" t="inlineStr">
        <is>
          <t>N/A</t>
        </is>
      </c>
      <c r="AS15" s="305" t="inlineStr">
        <is>
          <t>中央财政通过农机购置与应用补贴资金渠道统筹安排报废更新补贴资金，拨付至省级财政。省级财政细化至县级。农户向县级农业农村（农机）主管部门申请，经审核验收（旧机拆解确认、新机核实）、村级或县级公示无异议后，由财政部门通过'一卡通'或银行转账方式将补贴资金拨付至申请人账户。</t>
        </is>
      </c>
      <c r="AT15" s="305" t="inlineStr">
        <is>
          <t>自2024年起作为长期性政策持续实施。农办机〔2024〕4号未规定终止期限，要求'持续实施好'。各省根据中央年度资金安排和本地实际制定年度实施方案。</t>
        </is>
      </c>
      <c r="AU15" s="305" t="inlineStr">
        <is>
          <t>县级农业农村（农机）主管部门负责核查旧机拆解销毁和新机购置情况；农机安全监理机构负责注销登记。发现虚假报废、重复申领补贴、倒卖报废农机或骗取补贴资金的，追回补贴资金并依法追究责任。报废回收企业违规的取消认定资格。省级农业农村和财政部门组织抽查。</t>
        </is>
      </c>
      <c r="AV15" s="305" t="inlineStr">
        <is>
          <t>N/A</t>
        </is>
      </c>
      <c r="AW15" s="305" t="inlineStr">
        <is>
          <t>N/A</t>
        </is>
      </c>
      <c r="AX15" s="305" t="inlineStr">
        <is>
          <t>N/A</t>
        </is>
      </c>
      <c r="AY15" s="305" t="inlineStr">
        <is>
          <t>N/A</t>
        </is>
      </c>
      <c r="AZ15" s="305" t="inlineStr">
        <is>
          <t>N/A</t>
        </is>
      </c>
      <c r="BA15" s="305" t="inlineStr">
        <is>
          <t>N/A</t>
        </is>
      </c>
      <c r="BB15" s="305" t="inlineStr">
        <is>
          <t>N/A</t>
        </is>
      </c>
      <c r="BC15" s="305" t="inlineStr">
        <is>
          <t>N/A</t>
        </is>
      </c>
      <c r="BD15" s="305" t="inlineStr">
        <is>
          <t>N/A</t>
        </is>
      </c>
      <c r="BE15" s="305" t="inlineStr">
        <is>
          <t>N/A</t>
        </is>
      </c>
      <c r="BF15" s="305" t="inlineStr">
        <is>
          <t>N/A</t>
        </is>
      </c>
      <c r="BG15" s="305" t="inlineStr">
        <is>
          <t>N/A</t>
        </is>
      </c>
      <c r="BH15" s="305" t="inlineStr">
        <is>
          <t>A01</t>
        </is>
      </c>
      <c r="BI15" s="305" t="inlineStr">
        <is>
          <t>CO2</t>
        </is>
      </c>
      <c r="BJ15" s="305" t="inlineStr">
        <is>
          <t>正向</t>
        </is>
      </c>
      <c r="BK15" s="305" t="inlineStr">
        <is>
          <t>污染防治；能源安全；技术创新；产业发展</t>
        </is>
      </c>
      <c r="BL15" s="305" t="inlineStr">
        <is>
          <t>关于加大工作力度持续实施好农业机械报废更新补贴政策的通知（农办机〔2024〕4号）；推动大规模设备更新和消费品以旧换新行动方案（国发〔2024〕7号）</t>
        </is>
      </c>
      <c r="BM15" s="305" t="inlineStr">
        <is>
          <t>https://www.moa.gov.cn/govpublic/NYJXHGLS/202404/t20240430_6454600.htm</t>
        </is>
      </c>
      <c r="BN15" s="305" t="inlineStr">
        <is>
          <t>https://www.gov.cn/zhengce/content/202403/content_6939136.htm; https://www.ndrc.gov.cn/xxgk/zcfb/tz/202404/t20240409_1364672.html</t>
        </is>
      </c>
    </row>
    <row r="16">
      <c r="A16" s="305" t="inlineStr">
        <is>
          <t>CHNSUBTISI03S000</t>
        </is>
      </c>
      <c r="B16" s="305" t="inlineStr">
        <is>
          <t>工具</t>
        </is>
      </c>
      <c r="C16" s="305" t="inlineStr">
        <is>
          <t>补贴</t>
        </is>
      </c>
      <c r="D16" s="305" t="inlineStr">
        <is>
          <t>以旧换新补贴</t>
        </is>
      </c>
      <c r="E16" s="305" t="inlineStr">
        <is>
          <t>建筑</t>
        </is>
      </c>
      <c r="F16" s="305" t="inlineStr">
        <is>
          <t>家用电器；居民用电</t>
        </is>
      </c>
      <c r="G16" s="305" t="inlineStr">
        <is>
          <t>家电以旧换新补贴</t>
        </is>
      </c>
      <c r="H16" s="305" t="inlineStr">
        <is>
          <t>Home appliances trade-in subsidy</t>
        </is>
      </c>
      <c r="I16" s="305" t="inlineStr">
        <is>
          <t>大规模设备更新和消费品以旧换新</t>
        </is>
      </c>
      <c r="J16" s="305" t="inlineStr">
        <is>
          <t>商务部等13部门依据国务院推动大规模设备更新和消费品以旧换新行动方案（国发〔2024〕7号）联合印发关于促进家电以旧换新进一步释放消费潜力的通知（商消费发〔2024〕18号），对消费者交售旧家电并购买符合能效等级要求的新家电，给予成交价格一定比例的立减补贴。补贴品类包括空调、电冰箱（含冰柜）、洗衣机（含干衣机）、电视机、热水器（含燃气热水器、太阳能热水器）、吸油烟机、燃气灶、电脑、净水器等主要家用电器。补贴标准一般为新家电销售价格的10%-20%，单件最高补贴金额约500-2000元（视品类和能效等级）。1级能效家电享受更高补贴比例。补贴资金由中央和地方财政共同承担。该政策通过加速高能耗老旧家电淘汰，推动居民家庭用能设备能效提升。</t>
        </is>
      </c>
      <c r="K16" s="305" t="inlineStr">
        <is>
          <t>绿色经济；能源效率</t>
        </is>
      </c>
      <c r="L16" s="305" t="inlineStr">
        <is>
          <t>间接</t>
        </is>
      </c>
      <c r="M16" s="305" t="inlineStr">
        <is>
          <t>需求侧</t>
        </is>
      </c>
      <c r="N16" s="305" t="inlineStr">
        <is>
          <t>中国</t>
        </is>
      </c>
      <c r="O16" s="305" t="inlineStr">
        <is>
          <t>国家</t>
        </is>
      </c>
      <c r="P16" s="305" t="inlineStr">
        <is>
          <t>N/A</t>
        </is>
      </c>
      <c r="Q16" s="305" t="inlineStr">
        <is>
          <t>07/03/2024</t>
        </is>
      </c>
      <c r="R16" s="305" t="inlineStr">
        <is>
          <t>01/04/2024</t>
        </is>
      </c>
      <c r="S16" s="305" t="inlineStr">
        <is>
          <t>N/A</t>
        </is>
      </c>
      <c r="T16" s="305" t="inlineStr">
        <is>
          <t>N/A</t>
        </is>
      </c>
      <c r="U16" s="305" t="inlineStr">
        <is>
          <t>N/A</t>
        </is>
      </c>
      <c r="V16" s="305">
        <f>IF(R16="","生效",IF(R16="N/A","生效",IF(TODAY()&lt;DATE(VALUE(RIGHT(R16,4)),VALUE(MID(R16,4,2)),VALUE(LEFT(R16,2))),"计划实施",IF(S16="","生效",IF(S16="N/A","生效",IF(TODAY()&lt;DATE(VALUE(RIGHT(S16,4)),VALUE(MID(S16,4,2)),VALUE(LEFT(S16,2))),"生效","已终止"))))))</f>
        <v/>
      </c>
      <c r="W16" s="305" t="inlineStr">
        <is>
          <t>商务部（主管家电以旧换新政策协调和组织实施）；财政部（主管补贴资金管理）；国家发展改革委；工业和信息化部；市场监管总局；省级商务、财政主管部门；参与活动的家电销售企业和回收企业</t>
        </is>
      </c>
      <c r="X16" s="305" t="inlineStr">
        <is>
          <t>家用电器及其零件</t>
        </is>
      </c>
      <c r="Y16" s="305" t="inlineStr">
        <is>
          <t>既有</t>
        </is>
      </c>
      <c r="Z16" s="305" t="inlineStr">
        <is>
          <t>符合条件的九大类主要家用电器：空调（含中央空调）、电冰箱（含冰柜）、洗衣机（含干衣机）、电视机、热水器（含燃气热水器、电热水器、太阳能热水器）、吸油烟机、燃气灶、电脑（含台式机和笔记本）、净水器。各省可根据实际增加品类。新购家电须达到2级及以上能效（水效）等级，1级能效产品享受更高补贴比例。旧家电须为消费者自有且在用的产品。</t>
        </is>
      </c>
      <c r="AA16" s="305" t="inlineStr">
        <is>
          <t>N/A</t>
        </is>
      </c>
      <c r="AB16" s="305" t="inlineStr">
        <is>
          <t>旧家电无严格年限要求，但须为消费者家庭在用的产品，由回收企业上门回收或消费者交售至指定回收点。新购家电须达到2级及以上能效（水效）标准，须为在中国境内销售的正规渠道产品。</t>
        </is>
      </c>
      <c r="AC16" s="305" t="inlineStr">
        <is>
          <t>个人</t>
        </is>
      </c>
      <c r="AD16" s="305" t="inlineStr">
        <is>
          <t>中国境内居民家庭的个人消费者。消费者须通过指定销售渠道（参与活动的线上线下家电销售企业）交售旧家电并购买新家电。每人每类家电限享受一次补贴。</t>
        </is>
      </c>
      <c r="AE16" s="305" t="inlineStr">
        <is>
          <t>处置、收集或分类（消费后）；购买或使用</t>
        </is>
      </c>
      <c r="AF16" s="305" t="inlineStr">
        <is>
          <t>消费者将家庭在用的旧家电交售至参与活动的家电回收企业或销售企业（通常为上门回收或到店交售），同时（或随后）在参与活动的销售企业购买符合能效要求的新家电。补贴以'立减'方式在支付环节直接抵扣新机购买价款。旧家电由回收企业按国家废弃电器电子产品处理规定进行环保拆解和资源化利用。</t>
        </is>
      </c>
      <c r="AG16" s="305" t="inlineStr">
        <is>
          <t>10-20</t>
        </is>
      </c>
      <c r="AH16" s="305" t="inlineStr">
        <is>
          <t>% 新家电销售价格</t>
        </is>
      </c>
      <c r="AI16" s="305" t="inlineStr">
        <is>
          <t>补贴比例一般为新家电销售价格的10%-20%，具体标准：1级能效产品补贴15%-20%；2级能效产品补贴10%-15%。单件最高补贴金额因品类而异，一般为500-2000元。中央财政和地方财政按比例分担（东部地区中央50%/地方50%，中西部地区中央60%/地方40%，特殊困难地区中央70%/地方30%）。来源：商消费发〔2024〕18号；商务部、财政部相关实施细则。</t>
        </is>
      </c>
      <c r="AJ16" s="305" t="inlineStr">
        <is>
          <t>消费者须在参与活动的销售企业（线上或线下）购买新家电，同时交售旧家电。新购家电须达到2级及以上能效（水效）等级，并须在政策规定的产品目录内。消费者须通过指定渠道（如云闪付APP、微信小程序或门店POS）实名认证并领取补贴资格。补贴以支付立减方式即时抵扣，不得以现金形式发放。商家须核实消费者身份、旧家电信息和销售真实性。</t>
        </is>
      </c>
      <c r="AK16" s="305" t="inlineStr">
        <is>
          <t>N/A</t>
        </is>
      </c>
      <c r="AL16" s="305" t="inlineStr">
        <is>
          <t>补贴金额=新家电实际成交价格（不含税）×对应能效等级的补贴比例，且不超过品类单件最高补贴限额。消费者实际支付金额=成交价格-补贴金额。补贴资金由销售企业先行垫付，再向地方商务和财政部门申报结算。</t>
        </is>
      </c>
      <c r="AM16" s="305" t="inlineStr">
        <is>
          <t>N/A</t>
        </is>
      </c>
      <c r="AN16" s="305" t="inlineStr">
        <is>
          <t>N/A</t>
        </is>
      </c>
      <c r="AO16" s="305" t="inlineStr">
        <is>
          <t>N/A</t>
        </is>
      </c>
      <c r="AP16" s="305" t="inlineStr">
        <is>
          <t>N/A</t>
        </is>
      </c>
      <c r="AQ16" s="305" t="inlineStr">
        <is>
          <t>补贴比例为销售价格的10%-20%。单品最高补贴500-2000元（视品类和能效等级）。每名消费者每类家电限享受一次补贴。参与企业单品类补贴总额和全品类补贴总额由地方商务部门按年度预算控制。</t>
        </is>
      </c>
      <c r="AR16" s="305" t="inlineStr">
        <is>
          <t>N/A</t>
        </is>
      </c>
      <c r="AS16" s="305" t="inlineStr">
        <is>
          <t>中央财政和地方财政按比例分担补贴资金。消费者在购买环节通过'立减'方式享受补贴。参与活动的家电销售企业先行垫付补贴金额，定期向地方商务和财政部门提交消费者实名信息、旧家电回收证明、销售发票等资料申报结算。地方商务和财政部门审核后拨付补贴资金至企业账户。旧家电由指定回收企业负责环保拆解。</t>
        </is>
      </c>
      <c r="AT16" s="305" t="inlineStr">
        <is>
          <t>自2024年4月实施，未规定终止期限。中央财政按年度和批次安排补贴资金额度。各省根据本地消费市场和财政状况确定具体实施周期和批次。</t>
        </is>
      </c>
      <c r="AU16" s="305" t="inlineStr">
        <is>
          <t>地方商务和财政部门负责审核销售企业提交的补贴申领资料。市场监管部门负责监督产品质量和能效标识真实性。对虚假销售、虚标能效、伪造旧家电回收记录、套取补贴资金的企业和消费者，追回已拨付补贴，取消参与资格并依法追究责任。建立信息公开和投诉举报机制。</t>
        </is>
      </c>
      <c r="AV16" s="305" t="inlineStr">
        <is>
          <t>N/A</t>
        </is>
      </c>
      <c r="AW16" s="305" t="inlineStr">
        <is>
          <t>N/A</t>
        </is>
      </c>
      <c r="AX16" s="305" t="inlineStr">
        <is>
          <t>N/A</t>
        </is>
      </c>
      <c r="AY16" s="305" t="inlineStr">
        <is>
          <t>N/A</t>
        </is>
      </c>
      <c r="AZ16" s="305" t="inlineStr">
        <is>
          <t>N/A</t>
        </is>
      </c>
      <c r="BA16" s="305" t="inlineStr">
        <is>
          <t>N/A</t>
        </is>
      </c>
      <c r="BB16" s="305" t="inlineStr">
        <is>
          <t>N/A</t>
        </is>
      </c>
      <c r="BC16" s="305" t="inlineStr">
        <is>
          <t>N/A</t>
        </is>
      </c>
      <c r="BD16" s="305" t="inlineStr">
        <is>
          <t>N/A</t>
        </is>
      </c>
      <c r="BE16" s="305" t="inlineStr">
        <is>
          <t>N/A</t>
        </is>
      </c>
      <c r="BF16" s="305" t="inlineStr">
        <is>
          <t>N/A</t>
        </is>
      </c>
      <c r="BG16" s="305" t="inlineStr">
        <is>
          <t>N/A</t>
        </is>
      </c>
      <c r="BH16" s="305" t="inlineStr">
        <is>
          <t>G47</t>
        </is>
      </c>
      <c r="BI16" s="305" t="inlineStr">
        <is>
          <t>CO2</t>
        </is>
      </c>
      <c r="BJ16" s="305" t="inlineStr">
        <is>
          <t>正向</t>
        </is>
      </c>
      <c r="BK16" s="305" t="inlineStr">
        <is>
          <t>污染防治；能源安全；产业发展</t>
        </is>
      </c>
      <c r="BL16" s="305" t="inlineStr">
        <is>
          <t>关于促进家电以旧换新进一步释放消费潜力的通知（商消费发〔2024〕18号）；推动大规模设备更新和消费品以旧换新行动方案（国发〔2024〕7号）</t>
        </is>
      </c>
      <c r="BM16" s="305" t="inlineStr">
        <is>
          <t>https://www.gov.cn/zhengce/zhengceku/202404/content_6943188.htm</t>
        </is>
      </c>
      <c r="BN16" s="305" t="inlineStr">
        <is>
          <t>https://www.gov.cn/zhengce/content/202403/content_6939136.htm</t>
        </is>
      </c>
    </row>
    <row r="17">
      <c r="A17" s="305" t="inlineStr">
        <is>
          <t>CHNSUBCLGI01S000</t>
        </is>
      </c>
      <c r="B17" s="305" t="inlineStr">
        <is>
          <t>工具</t>
        </is>
      </c>
      <c r="C17" s="305" t="inlineStr">
        <is>
          <t>补贴</t>
        </is>
      </c>
      <c r="D17" s="305" t="inlineStr">
        <is>
          <t>优惠贷款、贷款担保和信用支持</t>
        </is>
      </c>
      <c r="E17" s="305" t="inlineStr">
        <is>
          <t>跨部门</t>
        </is>
      </c>
      <c r="F17" s="305" t="inlineStr">
        <is>
          <t>绿色金融；绿色信贷；绿色债券</t>
        </is>
      </c>
      <c r="G17" s="305" t="inlineStr">
        <is>
          <t>中期借贷便利（MLF）绿色担保品范围扩容</t>
        </is>
      </c>
      <c r="H17" s="305" t="inlineStr">
        <is>
          <t>MLF green collateral eligibility expansion</t>
        </is>
      </c>
      <c r="I17" s="305" t="inlineStr">
        <is>
          <t>N/A</t>
        </is>
      </c>
      <c r="J17" s="305" t="inlineStr">
        <is>
          <t>中国人民银行扩大中期借贷便利（MLF）担保品范围，将不低于AA级的绿色金融债券和优质绿色贷款纳入合格担保品范围。该安排提高符合条件绿色金融资产在央行中期流动性操作中的可用性和融资支持价值。</t>
        </is>
      </c>
      <c r="K17" s="305" t="inlineStr">
        <is>
          <t>绿色经济</t>
        </is>
      </c>
      <c r="L17" s="305" t="inlineStr">
        <is>
          <t>间接</t>
        </is>
      </c>
      <c r="M17" s="305" t="inlineStr">
        <is>
          <t>环境</t>
        </is>
      </c>
      <c r="N17" s="305" t="inlineStr">
        <is>
          <t>中国</t>
        </is>
      </c>
      <c r="O17" s="305" t="inlineStr">
        <is>
          <t>国家</t>
        </is>
      </c>
      <c r="P17" s="305" t="inlineStr">
        <is>
          <t>N/A</t>
        </is>
      </c>
      <c r="Q17" s="305" t="inlineStr">
        <is>
          <t>01/06/2018</t>
        </is>
      </c>
      <c r="R17" s="305" t="inlineStr">
        <is>
          <t>01/06/2018</t>
        </is>
      </c>
      <c r="S17" s="305" t="inlineStr">
        <is>
          <t>N/A</t>
        </is>
      </c>
      <c r="T17" s="305" t="inlineStr">
        <is>
          <t>N/A</t>
        </is>
      </c>
      <c r="U17" s="305" t="inlineStr">
        <is>
          <t>N/A</t>
        </is>
      </c>
      <c r="V17" s="305">
        <f>IF(R17="","生效",IF(R17="N/A","生效",IF(TODAY()&lt;DATE(VALUE(RIGHT(R17,4)),VALUE(MID(R17,4,2)),VALUE(LEFT(R17,2))),"计划实施",IF(S17="","生效",IF(S17="N/A","生效",IF(TODAY()&lt;DATE(VALUE(RIGHT(S17,4)),VALUE(MID(S17,4,2)),VALUE(LEFT(S17,2))),"生效","已终止"))))))</f>
        <v/>
      </c>
      <c r="W17" s="305" t="inlineStr">
        <is>
          <t>中国人民银行</t>
        </is>
      </c>
      <c r="X17" s="305" t="inlineStr">
        <is>
          <t>绿色金融债券；绿色贷款</t>
        </is>
      </c>
      <c r="Y17" s="305" t="inlineStr">
        <is>
          <t>既有</t>
        </is>
      </c>
      <c r="Z17" s="305" t="inlineStr">
        <is>
          <t>MLF操作合格担保品：不低于AA级的绿色金融债券和优质绿色贷款。</t>
        </is>
      </c>
      <c r="AA17" s="305" t="inlineStr">
        <is>
          <t>N/A</t>
        </is>
      </c>
      <c r="AB17" s="305" t="inlineStr">
        <is>
          <t>绿色金融债券评级不低于AA级；绿色贷款须为优质贷款。</t>
        </is>
      </c>
      <c r="AC17" s="305" t="inlineStr">
        <is>
          <t>企业</t>
        </is>
      </c>
      <c r="AD17" s="305" t="inlineStr">
        <is>
          <t>参与MLF操作的金融机构，特别是持有或发放合格绿色金融资产的商业银行。</t>
        </is>
      </c>
      <c r="AE17" s="305" t="inlineStr">
        <is>
          <t>担保品接受和信贷支持</t>
        </is>
      </c>
      <c r="AF17" s="305" t="inlineStr">
        <is>
          <t>将绿色金融债券和绿色贷款接受为央行中期借贷便利操作的合格担保品。</t>
        </is>
      </c>
      <c r="AG17" s="305" t="inlineStr">
        <is>
          <t>N/A</t>
        </is>
      </c>
      <c r="AH17" s="305" t="inlineStr">
        <is>
          <t>N/A</t>
        </is>
      </c>
      <c r="AI17" s="305" t="inlineStr">
        <is>
          <t>该通知调整担保品资格，不设置单位补贴率或排放强度。</t>
        </is>
      </c>
      <c r="AJ17" s="305" t="inlineStr">
        <is>
          <t>新纳入不低于AA级的绿色金融债券和优质绿色贷款作为MLF合格担保品。</t>
        </is>
      </c>
      <c r="AK17" s="305" t="inlineStr">
        <is>
          <t>N/A</t>
        </is>
      </c>
      <c r="AL17" s="305" t="inlineStr">
        <is>
          <t>N/A</t>
        </is>
      </c>
      <c r="AM17" s="305" t="inlineStr">
        <is>
          <t>N/A</t>
        </is>
      </c>
      <c r="AN17" s="305" t="inlineStr">
        <is>
          <t>N/A</t>
        </is>
      </c>
      <c r="AO17" s="305" t="inlineStr">
        <is>
          <t>N/A</t>
        </is>
      </c>
      <c r="AP17" s="305" t="inlineStr">
        <is>
          <t>N/A</t>
        </is>
      </c>
      <c r="AQ17" s="305" t="inlineStr">
        <is>
          <t>N/A</t>
        </is>
      </c>
      <c r="AR17" s="305" t="inlineStr">
        <is>
          <t>N/A</t>
        </is>
      </c>
      <c r="AS17" s="305" t="inlineStr">
        <is>
          <t>通过人民银行MLF操作中的担保品资格实施；符合条件金融机构以合格担保品参与MLF借款。</t>
        </is>
      </c>
      <c r="AT17" s="305" t="inlineStr">
        <is>
          <t>通知未明确规定。</t>
        </is>
      </c>
      <c r="AU17" s="305" t="inlineStr">
        <is>
          <t>人民银行通过MLF操作规则和担保品审核接受机制执行。</t>
        </is>
      </c>
      <c r="AV17" s="305" t="inlineStr">
        <is>
          <t>N/A</t>
        </is>
      </c>
      <c r="AW17" s="305" t="inlineStr">
        <is>
          <t>N/A</t>
        </is>
      </c>
      <c r="AX17" s="305" t="inlineStr">
        <is>
          <t>N/A</t>
        </is>
      </c>
      <c r="AY17" s="305" t="inlineStr">
        <is>
          <t>N/A</t>
        </is>
      </c>
      <c r="AZ17" s="305" t="inlineStr">
        <is>
          <t>N/A</t>
        </is>
      </c>
      <c r="BA17" s="305" t="inlineStr">
        <is>
          <t>N/A</t>
        </is>
      </c>
      <c r="BB17" s="305" t="inlineStr">
        <is>
          <t>N/A</t>
        </is>
      </c>
      <c r="BC17" s="305" t="inlineStr">
        <is>
          <t>N/A</t>
        </is>
      </c>
      <c r="BD17" s="305" t="inlineStr">
        <is>
          <t>N/A</t>
        </is>
      </c>
      <c r="BE17" s="305" t="inlineStr">
        <is>
          <t>N/A</t>
        </is>
      </c>
      <c r="BF17" s="305" t="inlineStr">
        <is>
          <t>N/A</t>
        </is>
      </c>
      <c r="BG17" s="305" t="inlineStr">
        <is>
          <t>N/A</t>
        </is>
      </c>
      <c r="BH17" s="305" t="inlineStr">
        <is>
          <t>K64</t>
        </is>
      </c>
      <c r="BI17" s="305" t="inlineStr">
        <is>
          <t>CO2</t>
        </is>
      </c>
      <c r="BJ17" s="305" t="inlineStr">
        <is>
          <t>正向</t>
        </is>
      </c>
      <c r="BK17" s="305" t="inlineStr">
        <is>
          <t>能源安全；产业发展</t>
        </is>
      </c>
      <c r="BL17" s="305" t="inlineStr">
        <is>
          <t>中国人民银行决定适当扩大中期借贷便利（MLF）担保品范围</t>
        </is>
      </c>
      <c r="BM17" s="305" t="inlineStr">
        <is>
          <t>https://www.pbc.gov.cn/zhengcehuobisi/125207/125213/125437/125446/125873/3d10b70283e3479bb6b4b55a38a48399/index.html</t>
        </is>
      </c>
      <c r="BN17" s="305" t="inlineStr">
        <is>
          <t>N/A</t>
        </is>
      </c>
    </row>
    <row r="18">
      <c r="A18" s="305" t="inlineStr">
        <is>
          <t>CHNSUBCLGI02S000</t>
        </is>
      </c>
      <c r="B18" s="305" t="inlineStr">
        <is>
          <t>工具</t>
        </is>
      </c>
      <c r="C18" s="305" t="inlineStr">
        <is>
          <t>补贴</t>
        </is>
      </c>
      <c r="D18" s="305" t="inlineStr">
        <is>
          <t>优惠贷款、贷款担保和信用支持</t>
        </is>
      </c>
      <c r="E18" s="305" t="inlineStr">
        <is>
          <t>跨部门</t>
        </is>
      </c>
      <c r="F18" s="305" t="inlineStr">
        <is>
          <t>绿色金融；绿色信贷；碳减排项目</t>
        </is>
      </c>
      <c r="G18" s="305" t="inlineStr">
        <is>
          <t>碳减排支持工具</t>
        </is>
      </c>
      <c r="H18" s="305" t="inlineStr">
        <is>
          <t>Carbon emission reduction support tool</t>
        </is>
      </c>
      <c r="I18" s="305" t="inlineStr">
        <is>
          <t>N/A</t>
        </is>
      </c>
      <c r="J18" s="305" t="inlineStr">
        <is>
          <t>中国人民银行向发放碳减排重点领域贷款的金融机构提供低成本资金。该工具采取“先贷后借”机制：金融机构发放合格碳减排贷款后，可按贷款本金的60%向人民银行申请资金支持。</t>
        </is>
      </c>
      <c r="K18" s="305" t="inlineStr">
        <is>
          <t>绿色经济；减缓气候变化</t>
        </is>
      </c>
      <c r="L18" s="305" t="inlineStr">
        <is>
          <t>间接</t>
        </is>
      </c>
      <c r="M18" s="305" t="inlineStr">
        <is>
          <t>环境</t>
        </is>
      </c>
      <c r="N18" s="305" t="inlineStr">
        <is>
          <t>中国</t>
        </is>
      </c>
      <c r="O18" s="305" t="inlineStr">
        <is>
          <t>国家</t>
        </is>
      </c>
      <c r="P18" s="305" t="inlineStr">
        <is>
          <t>N/A</t>
        </is>
      </c>
      <c r="Q18" s="305" t="inlineStr">
        <is>
          <t>08/11/2021</t>
        </is>
      </c>
      <c r="R18" s="305" t="inlineStr">
        <is>
          <t>08/11/2021</t>
        </is>
      </c>
      <c r="S18" s="305" t="inlineStr">
        <is>
          <t>31/12/2027</t>
        </is>
      </c>
      <c r="T18" s="305" t="inlineStr">
        <is>
          <t>15/01/2026</t>
        </is>
      </c>
      <c r="U18" s="305" t="inlineStr">
        <is>
          <t>修订来源记录碳减排支持工具延续至2027年末。2026年1月15日人民银行来源还披露，该工具支持领域拓展，全年操作量不超过8000亿元。</t>
        </is>
      </c>
      <c r="V18" s="305">
        <f>IF(R18="","生效",IF(R18="N/A","生效",IF(TODAY()&lt;DATE(VALUE(RIGHT(R18,4)),VALUE(MID(R18,4,2)),VALUE(LEFT(R18,2))),"计划实施",IF(S18="","生效",IF(S18="N/A","生效",IF(TODAY()&lt;DATE(VALUE(RIGHT(S18,4)),VALUE(MID(S18,4,2)),VALUE(LEFT(S18,2))),"生效","已终止"))))))</f>
        <v/>
      </c>
      <c r="W18" s="305" t="inlineStr">
        <is>
          <t>中国人民银行</t>
        </is>
      </c>
      <c r="X18" s="305" t="inlineStr">
        <is>
          <t>碳减排贷款</t>
        </is>
      </c>
      <c r="Y18" s="305" t="inlineStr">
        <is>
          <t>新建</t>
        </is>
      </c>
      <c r="Z18" s="305" t="inlineStr">
        <is>
          <t>合格金融机构向碳减排重点领域企业发放的贷款，重点领域包括清洁能源、节能环保和碳减排技术。</t>
        </is>
      </c>
      <c r="AA18" s="305" t="inlineStr">
        <is>
          <t>N/A</t>
        </is>
      </c>
      <c r="AB18" s="305" t="inlineStr">
        <is>
          <t>人民银行资金支持额度为合格碳减排贷款本金的60%。</t>
        </is>
      </c>
      <c r="AC18" s="305" t="inlineStr">
        <is>
          <t>企业</t>
        </is>
      </c>
      <c r="AD18" s="305" t="inlineStr">
        <is>
          <t>发放碳减排贷款的合格金融机构，以及获得合格碳减排项目贷款的企业。</t>
        </is>
      </c>
      <c r="AE18" s="305" t="inlineStr">
        <is>
          <t>碳减排贷款发放和再贷款资金支持</t>
        </is>
      </c>
      <c r="AF18" s="305" t="inlineStr">
        <is>
          <t>金融机构先发放合格碳减排贷款，再按“先贷后借”机制向人民银行申请低成本资金支持。</t>
        </is>
      </c>
      <c r="AG18" s="305" t="inlineStr">
        <is>
          <t>1.75</t>
        </is>
      </c>
      <c r="AH18" s="305" t="inlineStr">
        <is>
          <t>% 年利率</t>
        </is>
      </c>
      <c r="AI18" s="305" t="inlineStr">
        <is>
          <t>来源：人民银行2021年11月推出该工具时披露，向金融机构提供资金的利率为1.75%；支持额度为合格碳减排贷款本金的60%。</t>
        </is>
      </c>
      <c r="AJ18" s="305" t="inlineStr">
        <is>
          <t>金融机构自主决策、自担风险；合格贷款须投向碳减排重点领域，并按要求披露贷款和碳减排效应信息、接受核验。</t>
        </is>
      </c>
      <c r="AK18" s="305" t="inlineStr">
        <is>
          <t>人民银行支持额度 = 合格碳减排贷款本金的60%。</t>
        </is>
      </c>
      <c r="AL18" s="305" t="inlineStr">
        <is>
          <t>贷款合格性依据人民银行规定的碳减排重点领域和项目信息要求进行审核。</t>
        </is>
      </c>
      <c r="AM18" s="305" t="inlineStr">
        <is>
          <t>N/A</t>
        </is>
      </c>
      <c r="AN18" s="305" t="inlineStr">
        <is>
          <t>N/A</t>
        </is>
      </c>
      <c r="AO18" s="305" t="inlineStr">
        <is>
          <t>N/A</t>
        </is>
      </c>
      <c r="AP18" s="305" t="inlineStr">
        <is>
          <t>N/A</t>
        </is>
      </c>
      <c r="AQ18" s="305" t="inlineStr">
        <is>
          <t>来源：2026年1月15日人民银行；合格贷款本金的60%；全年操作量不超过8000亿元</t>
        </is>
      </c>
      <c r="AR18" s="305" t="inlineStr">
        <is>
          <t>人民银行资金利率1.75%；支持额度为合格贷款本金的60%。</t>
        </is>
      </c>
      <c r="AS18" s="305" t="inlineStr">
        <is>
          <t>先贷后借：金融机构先发放合格碳减排贷款，再向人民银行申请低成本资金支持。</t>
        </is>
      </c>
      <c r="AT18" s="305" t="inlineStr">
        <is>
          <t>人民银行资金期限1年，可展期2次；该工具已延续至31/12/2027。</t>
        </is>
      </c>
      <c r="AU18" s="305" t="inlineStr">
        <is>
          <t>人民银行开展合格性审核，并通过贷款和碳减排信息披露、第三方核验碳减排效果等机制执行。</t>
        </is>
      </c>
      <c r="AV18" s="305" t="inlineStr">
        <is>
          <t>N/A</t>
        </is>
      </c>
      <c r="AW18" s="305" t="inlineStr">
        <is>
          <t>N/A</t>
        </is>
      </c>
      <c r="AX18" s="305" t="inlineStr">
        <is>
          <t>N/A</t>
        </is>
      </c>
      <c r="AY18" s="305" t="inlineStr">
        <is>
          <t>N/A</t>
        </is>
      </c>
      <c r="AZ18" s="305" t="inlineStr">
        <is>
          <t>N/A</t>
        </is>
      </c>
      <c r="BA18" s="305" t="inlineStr">
        <is>
          <t>N/A</t>
        </is>
      </c>
      <c r="BB18" s="305" t="inlineStr">
        <is>
          <t>N/A</t>
        </is>
      </c>
      <c r="BC18" s="305" t="inlineStr">
        <is>
          <t>N/A</t>
        </is>
      </c>
      <c r="BD18" s="305" t="inlineStr">
        <is>
          <t>N/A</t>
        </is>
      </c>
      <c r="BE18" s="305" t="inlineStr">
        <is>
          <t>N/A</t>
        </is>
      </c>
      <c r="BF18" s="305" t="inlineStr">
        <is>
          <t>N/A</t>
        </is>
      </c>
      <c r="BG18" s="305" t="inlineStr">
        <is>
          <t>N/A</t>
        </is>
      </c>
      <c r="BH18" s="305" t="inlineStr">
        <is>
          <t>K64</t>
        </is>
      </c>
      <c r="BI18" s="305" t="inlineStr">
        <is>
          <t>CO2</t>
        </is>
      </c>
      <c r="BJ18" s="305" t="inlineStr">
        <is>
          <t>正向</t>
        </is>
      </c>
      <c r="BK18" s="305" t="inlineStr">
        <is>
          <t>污染防治；能源安全；技术创新；产业发展</t>
        </is>
      </c>
      <c r="BL18" s="305" t="inlineStr">
        <is>
          <t>碳减排支持工具</t>
        </is>
      </c>
      <c r="BM18" s="305" t="inlineStr">
        <is>
          <t>https://www.pbc.gov.cn/goutongjiaoliu/113456/113469/2025092212552065420/index.html</t>
        </is>
      </c>
      <c r="BN18" s="305" t="inlineStr">
        <is>
          <t>https://www.pbc.gov.cn/goutongjiaoliu/113456/113469/2026011515253112924/index.html</t>
        </is>
      </c>
    </row>
    <row r="19">
      <c r="A19" s="305" t="inlineStr">
        <is>
          <t>CHNSUBCLGI03S000</t>
        </is>
      </c>
      <c r="B19" s="305" t="inlineStr">
        <is>
          <t>工具</t>
        </is>
      </c>
      <c r="C19" s="305" t="inlineStr">
        <is>
          <t>补贴</t>
        </is>
      </c>
      <c r="D19" s="305" t="inlineStr">
        <is>
          <t>优惠贷款、贷款担保和信用支持</t>
        </is>
      </c>
      <c r="E19" s="305" t="inlineStr">
        <is>
          <t>跨部门</t>
        </is>
      </c>
      <c r="F19" s="305" t="inlineStr">
        <is>
          <t>设备更新；绿色金融；技术改造</t>
        </is>
      </c>
      <c r="G19" s="305" t="inlineStr">
        <is>
          <t>设备更新贷款财政贴息</t>
        </is>
      </c>
      <c r="H19" s="305" t="inlineStr">
        <is>
          <t>Fiscal interest subsidy for equipment renewal loans</t>
        </is>
      </c>
      <c r="I19" s="305" t="inlineStr">
        <is>
          <t>大规模设备更新和消费品以旧换新政策</t>
        </is>
      </c>
      <c r="J19" s="305" t="inlineStr">
        <is>
          <t>中国对符合条件的设备更新贷款给予中央财政贴息支持，降低经营主体开展设备更新和技术改造的融资成本。2024年政策对合格设备更新贷款本金贴息1个百分点、期限不超过2年；2026年优化政策拓展支持领域，将设备更新项目相关固定资产贷款和科技创新、技术改造再贷款政策支持的2026年起新发放科技创新类贷款纳入支持，贴息提高至1.5个百分点，并明确财政贴息不再以贷款获得再贷款支持为前提。</t>
        </is>
      </c>
      <c r="K19" s="305" t="inlineStr">
        <is>
          <t>绿色经济；能源效率</t>
        </is>
      </c>
      <c r="L19" s="305" t="inlineStr">
        <is>
          <t>间接</t>
        </is>
      </c>
      <c r="M19" s="305" t="inlineStr">
        <is>
          <t>环境</t>
        </is>
      </c>
      <c r="N19" s="305" t="inlineStr">
        <is>
          <t>中国</t>
        </is>
      </c>
      <c r="O19" s="305" t="inlineStr">
        <is>
          <t>国家</t>
        </is>
      </c>
      <c r="P19" s="305" t="inlineStr">
        <is>
          <t>N/A</t>
        </is>
      </c>
      <c r="Q19" s="305" t="inlineStr">
        <is>
          <t>21/06/2024</t>
        </is>
      </c>
      <c r="R19" s="305" t="inlineStr">
        <is>
          <t>07/03/2024</t>
        </is>
      </c>
      <c r="S19" s="305" t="inlineStr">
        <is>
          <t>31/12/2026</t>
        </is>
      </c>
      <c r="T19" s="305" t="inlineStr">
        <is>
          <t>19/01/2026</t>
        </is>
      </c>
      <c r="U19" s="305" t="inlineStr">
        <is>
          <t>2026年优化实施通知自2026年1月1日起施行，扩大支持范围和支持领域，将贴息提高至1.5个百分点，增加经办银行，优化贴息流程，并规定与2024年通知不一致的以2026年通知为准。</t>
        </is>
      </c>
      <c r="V19" s="305">
        <f>IF(R19="","生效",IF(R19="N/A","生效",IF(TODAY()&lt;DATE(VALUE(RIGHT(R19,4)),VALUE(MID(R19,4,2)),VALUE(LEFT(R19,2))),"计划实施",IF(S19="","生效",IF(S19="N/A","生效",IF(TODAY()&lt;DATE(VALUE(RIGHT(S19,4)),VALUE(MID(S19,4,2)),VALUE(LEFT(S19,2))),"生效","已终止"))))))</f>
        <v/>
      </c>
      <c r="W19" s="305" t="inlineStr">
        <is>
          <t>财政部；国家发展改革委；中国人民银行；金融监管总局；相关行业主管部门</t>
        </is>
      </c>
      <c r="X19" s="305" t="inlineStr">
        <is>
          <t>设备更新固定资产贷款；科技创新类贷款</t>
        </is>
      </c>
      <c r="Y19" s="305" t="inlineStr">
        <is>
          <t>新建；既有</t>
        </is>
      </c>
      <c r="Z19" s="305" t="inlineStr">
        <is>
          <t>经营主体用于设备更新和技术改造项目的合格银行贷款。2026年通知覆盖设备更新项目相关固定资产贷款，以及科技创新和技术改造再贷款政策支持的、银行2026年起新发放的科技创新类贷款。</t>
        </is>
      </c>
      <c r="AA19" s="305" t="inlineStr">
        <is>
          <t>N/A</t>
        </is>
      </c>
      <c r="AB19" s="305" t="inlineStr">
        <is>
          <t>合格贷款须支持政策覆盖的设备更新领域；2026年政策实施至31/12/2026，后续可视情延长。</t>
        </is>
      </c>
      <c r="AC19" s="305" t="inlineStr">
        <is>
          <t>企业</t>
        </is>
      </c>
      <c r="AD19" s="305" t="inlineStr">
        <is>
          <t>为合格设备更新或技术改造项目取得银行贷款的经营主体。</t>
        </is>
      </c>
      <c r="AE19" s="305" t="inlineStr">
        <is>
          <t>设备更新贷款融资和财政贴息</t>
        </is>
      </c>
      <c r="AF19" s="305" t="inlineStr">
        <is>
          <t>银行发放合格设备更新贷款，中央财政资金对部分贷款利息成本给予贴息。2026年通知采用“预拨+结算”方式，并明确财政贴息不再以贷款获得再贷款支持为前提。</t>
        </is>
      </c>
      <c r="AG19" s="305" t="inlineStr">
        <is>
          <t>1.5</t>
        </is>
      </c>
      <c r="AH19" s="305" t="inlineStr">
        <is>
          <t>百分点贷款贴息</t>
        </is>
      </c>
      <c r="AI19" s="305" t="inlineStr">
        <is>
          <t>来源：2024年通知规定中央财政对合格设备更新贷款本金贴息1个百分点、期限不超过2年；2026年优化通知将设备更新项目相关固定资产贷款本金贴息提高至1.5个百分点，并从相关固定资产贷款发放之日起予以贴息。</t>
        </is>
      </c>
      <c r="AJ19" s="305" t="inlineStr">
        <is>
          <t>贷款资金须用于政策范围内的设备更新和技术改造项目，不得用于偿还其他债务、投资理财等套利活动；借款主体、贷款银行和财政部门按通知规定履行申请、审核、核验、贴息拨付和报送程序。</t>
        </is>
      </c>
      <c r="AK19" s="305" t="inlineStr">
        <is>
          <t>贴息金额 = 合格贷款本金和利息计算基础 × 政策贴息率 × 合格期限。</t>
        </is>
      </c>
      <c r="AL19" s="305" t="inlineStr">
        <is>
          <t>贷款合格性依据设备更新贷款财政贴息政策范围和银行贷款材料审核。</t>
        </is>
      </c>
      <c r="AM19" s="305" t="inlineStr">
        <is>
          <t>N/A</t>
        </is>
      </c>
      <c r="AN19" s="305" t="inlineStr">
        <is>
          <t>N/A</t>
        </is>
      </c>
      <c r="AO19" s="305" t="inlineStr">
        <is>
          <t>N/A</t>
        </is>
      </c>
      <c r="AP19" s="305" t="inlineStr">
        <is>
          <t>N/A</t>
        </is>
      </c>
      <c r="AQ19" s="305" t="inlineStr">
        <is>
          <t>2026年优化政策贴息1.5个百分点；2024年通知贴息1个百分点。贴息期限不超过2年。</t>
        </is>
      </c>
      <c r="AR19" s="305" t="inlineStr">
        <is>
          <t>2026年政策贴息率上限为1.5个百分点；支持期限不超过2年。</t>
        </is>
      </c>
      <c r="AS19" s="305" t="inlineStr">
        <is>
          <t>中央财政通过经办银行对合格设备更新贷款给予财政贴息；2026年流程采用“预拨+结算”。</t>
        </is>
      </c>
      <c r="AT19" s="305" t="inlineStr">
        <is>
          <t>贴息期限不超过2年；优化政策实施至31/12/2026，后续可视情延长。</t>
        </is>
      </c>
      <c r="AU19" s="305" t="inlineStr">
        <is>
          <t>财政、发展改革、行业主管、人民银行、金融监管部门和经办银行开展合格性审核、贷款用途核验、信息报送、抽查、违规贴息资金追回及对违规银行追责。</t>
        </is>
      </c>
      <c r="AV19" s="305" t="inlineStr">
        <is>
          <t>N/A</t>
        </is>
      </c>
      <c r="AW19" s="305" t="inlineStr">
        <is>
          <t>N/A</t>
        </is>
      </c>
      <c r="AX19" s="305" t="inlineStr">
        <is>
          <t>N/A</t>
        </is>
      </c>
      <c r="AY19" s="305" t="inlineStr">
        <is>
          <t>N/A</t>
        </is>
      </c>
      <c r="AZ19" s="305" t="inlineStr">
        <is>
          <t>N/A</t>
        </is>
      </c>
      <c r="BA19" s="305" t="inlineStr">
        <is>
          <t>N/A</t>
        </is>
      </c>
      <c r="BB19" s="305" t="inlineStr">
        <is>
          <t>N/A</t>
        </is>
      </c>
      <c r="BC19" s="305" t="inlineStr">
        <is>
          <t>N/A</t>
        </is>
      </c>
      <c r="BD19" s="305" t="inlineStr">
        <is>
          <t>N/A</t>
        </is>
      </c>
      <c r="BE19" s="305" t="inlineStr">
        <is>
          <t>N/A</t>
        </is>
      </c>
      <c r="BF19" s="305" t="inlineStr">
        <is>
          <t>N/A</t>
        </is>
      </c>
      <c r="BG19" s="305" t="inlineStr">
        <is>
          <t>N/A</t>
        </is>
      </c>
      <c r="BH19" s="305" t="inlineStr">
        <is>
          <t>K64</t>
        </is>
      </c>
      <c r="BI19" s="305" t="inlineStr">
        <is>
          <t>CO2</t>
        </is>
      </c>
      <c r="BJ19" s="305" t="inlineStr">
        <is>
          <t>正向</t>
        </is>
      </c>
      <c r="BK19" s="305" t="inlineStr">
        <is>
          <t>能源安全；技术创新；产业发展</t>
        </is>
      </c>
      <c r="BL19" s="305" t="inlineStr">
        <is>
          <t>关于实施设备更新贷款财政贴息政策的通知</t>
        </is>
      </c>
      <c r="BM19" s="305" t="inlineStr">
        <is>
          <t>https://www.gov.cn/zhengce/zhengceku/202406/content_6959323.htm</t>
        </is>
      </c>
      <c r="BN19" s="305" t="inlineStr">
        <is>
          <t>https://www.gov.cn/zhengce/zhengceku/202601/content_7055549.htm</t>
        </is>
      </c>
    </row>
    <row r="20">
      <c r="A20" s="305" t="inlineStr">
        <is>
          <t>CHNSUBCLGI04S000</t>
        </is>
      </c>
      <c r="B20" s="305" t="inlineStr">
        <is>
          <t>工具</t>
        </is>
      </c>
      <c r="C20" s="305" t="inlineStr">
        <is>
          <t>补贴</t>
        </is>
      </c>
      <c r="D20" s="305" t="inlineStr">
        <is>
          <t>优惠贷款、贷款担保和信用支持</t>
        </is>
      </c>
      <c r="E20" s="305" t="inlineStr">
        <is>
          <t>跨部门</t>
        </is>
      </c>
      <c r="F20" s="305" t="inlineStr">
        <is>
          <t>跨领域（气候减缓与适应等多领域项目）</t>
        </is>
      </c>
      <c r="G20" s="305" t="inlineStr">
        <is>
          <t>国家清洁发展机制基金</t>
        </is>
      </c>
      <c r="H20" s="305" t="inlineStr">
        <is>
          <t>China Clean Development Mechanism Fund</t>
        </is>
      </c>
      <c r="I20" s="305" t="inlineStr">
        <is>
          <t>N/A</t>
        </is>
      </c>
      <c r="J20" s="305" t="inlineStr">
        <is>
          <t>中国清洁发展机制基金（CDM基金）是国家批准设立的政策性基金，按照市场化模式运作。2006年8月，国务院批准成立清洁基金及管理中心。2010年9月14日，财政部、国家发展改革委等七部委联合发布中国清洁发展机制基金管理办法（财政部令第59号），自公布之日起施行。现行版本为2022年6月28日七部委（财政部、生态环境部、发展改革委、外交部、科技部、农业农村部、气象局）联合发布的中国清洁发展机制基金管理办法（令第111号），自2022年8月1日起施行，替代2010年版。基金宗旨：支持国家碳达峰碳中和、应对气候变化、污染防治和生态保护等绿色低碳领域活动，促进经济社会高质量发展。基金资金来源包括：清洁发展机制项目国家收入、基金运营收入、国内外机构和个人捐赠，以及经批准的其他收入。基金使用方式分两类：（一）赠款——支持应对气候变化政策研究和学术活动、国际合作交流、能力建设培训、公众宣传教育；（二）有偿使用——通过债权投资（优惠贷款）、股权投资、融资性担保等方式，支持有利于碳达峰碳中和、产生气候变化效益的项目，以及污染防治和生态保护项目。</t>
        </is>
      </c>
      <c r="K20" s="305" t="inlineStr">
        <is>
          <t>减缓气候变化</t>
        </is>
      </c>
      <c r="L20" s="305" t="inlineStr">
        <is>
          <t>直接</t>
        </is>
      </c>
      <c r="M20" s="305" t="inlineStr">
        <is>
          <t>供给侧</t>
        </is>
      </c>
      <c r="N20" s="305" t="inlineStr">
        <is>
          <t>中国</t>
        </is>
      </c>
      <c r="O20" s="305" t="inlineStr">
        <is>
          <t>国家</t>
        </is>
      </c>
      <c r="P20" s="305" t="inlineStr">
        <is>
          <t>N/A</t>
        </is>
      </c>
      <c r="Q20" s="305" t="inlineStr">
        <is>
          <t>14/09/2010</t>
        </is>
      </c>
      <c r="R20" s="305" t="inlineStr">
        <is>
          <t>14/09/2010</t>
        </is>
      </c>
      <c r="S20" s="305" t="inlineStr">
        <is>
          <t>N/A</t>
        </is>
      </c>
      <c r="T20" s="305" t="inlineStr">
        <is>
          <t>28/06/2022</t>
        </is>
      </c>
      <c r="U20" s="305" t="inlineStr">
        <is>
          <t>2022版中国清洁发展机制基金管理办法（七部委令第111号）替代2010年版（第59号令）。主要变化：①基金宗旨从支持CDM项目扩展为支持碳达峰碳中和、应对气候变化、污染防治和生态保护；②有偿使用方式从优惠贷款扩展为债权投资、股权投资、融资性担保等多元化方式；③明确市场化运作模式；④基金政策指导委员会调整为七部委（增加生态环境部，替代原环境保护部）；⑤赠款支持范围从CDM相关扩展至碳达峰碳中和、气候变化政策研究和能力建设。</t>
        </is>
      </c>
      <c r="V20" s="305">
        <f>IF(R20="","生效",IF(R20="N/A","生效",IF(TODAY()&lt;DATE(VALUE(RIGHT(R20,4)),VALUE(MID(R20,4,2)),VALUE(LEFT(R20,2))),"计划实施",IF(S20="","生效",IF(S20="N/A","生效",IF(TODAY()&lt;DATE(VALUE(RIGHT(S20,4)),VALUE(MID(S20,4,2)),VALUE(LEFT(S20,2))),"生效","已终止"))))))</f>
        <v/>
      </c>
      <c r="W20" s="305" t="inlineStr">
        <is>
          <t>基金政策指导委员会（财政部、生态环境部、发展改革委、外交部、科技部、农业农村部、气象局七部委代表组成的部际议事机构）；财政部（归口管理基金管理中心）；基金管理中心（负责基金筹集、管理和使用）</t>
        </is>
      </c>
      <c r="X20" s="305" t="inlineStr">
        <is>
          <t>碳达峰碳中和项目（减排技术升级、能效提升、可再生能源、低碳交通）；污染防治设施；生态保护设施；清洁发展机制项目</t>
        </is>
      </c>
      <c r="Y20" s="305" t="inlineStr">
        <is>
          <t>新建；既有</t>
        </is>
      </c>
      <c r="Z20" s="305" t="inlineStr">
        <is>
          <t>赠款支持的资产/活动类别：（一）碳达峰碳中和及应对气候变化政策研究和学术活动；（二）国际合作与交流活动；（三）能力建设培训；（四）公众意识宣传和教育活动。有偿使用（优惠贷款、股权投资、融资性担保）支持的资产类别：（一）有利于实现碳达峰碳中和、产生气候变化效益的项目——包括但不限于能效提升、可再生能源、低碳交通、工业减排等技术改造和新建设施；（二）污染防治和生态保护项目——包括大气污染防治、水污染治理、土壤修复、生态保护恢复等设施；（三）其他符合基金宗旨的项目。</t>
        </is>
      </c>
      <c r="AA20" s="305" t="inlineStr">
        <is>
          <t>基金为政策性基金，按市场化模式运作，有一定的回收和再投资循环机制。有偿使用的债权投资（优惠贷款）期限一般不超过10年，利率低于商业贷款利率。</t>
        </is>
      </c>
      <c r="AB20" s="305" t="inlineStr">
        <is>
          <t>赠款：无固定比例限制，依据年度预算和政策指导委员会审议确定。优惠贷款：贷款利率低于同期商业贷款市场报价利率（LPR），具体优惠幅度视项目类别和基金运营情况而定。基金有偿使用项目须通过基金管理中心初审和评审委员会评审。</t>
        </is>
      </c>
      <c r="AC20" s="305" t="inlineStr">
        <is>
          <t>企业；政府</t>
        </is>
      </c>
      <c r="AD20" s="305" t="inlineStr">
        <is>
          <t>赠款申请主体：（一）中央和国家机关，省级财政部门；（二）依法在境内设立的企业、事业单位和社会组织。有偿使用申请主体：依法在境内设立的企业法人（包括中央企业、地方国有企业、民营企业、外商投资企业），具有健全的治理结构和财务管理制度，项目具备还款能力和良好的经济、社会及环境效益。</t>
        </is>
      </c>
      <c r="AE20" s="305" t="inlineStr">
        <is>
          <t>投资；购买或使用</t>
        </is>
      </c>
      <c r="AF20" s="305" t="inlineStr">
        <is>
          <t>（一）赠款流程：申请单位向基金管理中心提交赠款申请（含项目名称、申请理由、实施单位、赠款金额、预期目标等要素），基金管理中心初审后提交基金政策指导委员会审议决定。（二）有偿使用流程：企业向基金管理中心提交有偿使用申请（含项目基本情况、项目可行性报告、项目总投资及资金来源方案、申请有偿使用资金额度及使用方式、还款计划、项目经济/社会/环境效益评估、项目风险分析和控制措施等），经基金管理中心初审、评审委员会评审后发放。项目执行期间需定期报告实施进展和资金使用情况。到期后按合同约定回收本金和利息。</t>
        </is>
      </c>
      <c r="AG20" s="305" t="inlineStr">
        <is>
          <t>N/A</t>
        </is>
      </c>
      <c r="AH20" s="305" t="inlineStr">
        <is>
          <t>N/A</t>
        </is>
      </c>
      <c r="AI20" s="305" t="inlineStr">
        <is>
          <t>赠款金额按项目逐案审批，无固定比率标准。优惠贷款利率低于同期LPR，具体优惠幅度视项目而定，未公开统一标准。根据公开信息，截至2020年，基金累计以优惠贷款方式支持约260个项目，累计承诺优惠贷款约220亿元。来源：CDM基金官网历年工作报告</t>
        </is>
      </c>
      <c r="AJ20" s="305" t="inlineStr">
        <is>
          <t>①有偿使用项目须符合国家产业政策和绿色低碳发展方向，具有明显的气候变化减缓或适应效益或生态环保效益；②申请企业须具备健全的治理结构、良好信用记录和还款能力；③项目技术方案须经可行性论证，总投资规模合理，资金来源已落实；④项目须按规定完成环评、能评、用地规划等前期手续；⑤有偿使用项目须提供还款保障措施；⑥已获得其他中央财政资金支持的项目原则上不再重复支持；⑦项目实施期间须定期向基金管理中心报送进展报告；⑧弄虚作假、挪用资金等违规行为将取消申请资格，追回已拨付资金，依法追究责任。</t>
        </is>
      </c>
      <c r="AK20" s="305" t="inlineStr">
        <is>
          <t>N/A</t>
        </is>
      </c>
      <c r="AL20" s="305" t="inlineStr">
        <is>
          <t>N/A</t>
        </is>
      </c>
      <c r="AM20" s="305" t="inlineStr"/>
      <c r="AN20" s="305" t="inlineStr"/>
      <c r="AO20" s="305" t="inlineStr"/>
      <c r="AP20" s="305" t="inlineStr">
        <is>
          <t>不公开发布。基金年度新增赠款和有偿使用承诺额不按规定对外公布。CDM基金为非公开预算专项，不列入中央预算内投资专项的统一年度拨款统计。</t>
        </is>
      </c>
      <c r="AQ20" s="305" t="inlineStr">
        <is>
          <t>N/A</t>
        </is>
      </c>
      <c r="AR20" s="305" t="inlineStr">
        <is>
          <t>N/A</t>
        </is>
      </c>
      <c r="AS20" s="305" t="inlineStr">
        <is>
          <t>N/A</t>
        </is>
      </c>
      <c r="AT20" s="305" t="inlineStr">
        <is>
          <t>N/A</t>
        </is>
      </c>
      <c r="AU20" s="305" t="inlineStr">
        <is>
          <t>（一）赠款：申请单位提交赠款申请，基金管理中心初审，基金政策指导委员会审议决定，通过后拨付。（二）有偿使用：企业提交申请（含可行性报告、资金方案、还款计划、效益评估、风险分析等），基金管理中心初审，评审委员会评审，通过后签订合同并拨付。资金回收通过合同约定的还款计划（本金+利息）实现。</t>
        </is>
      </c>
      <c r="AV20" s="305" t="inlineStr"/>
      <c r="AW20" s="305" t="inlineStr"/>
      <c r="AX20" s="305" t="inlineStr"/>
      <c r="AY20" s="305" t="inlineStr"/>
      <c r="AZ20" s="305" t="inlineStr"/>
      <c r="BA20" s="305" t="inlineStr"/>
      <c r="BB20" s="305" t="inlineStr"/>
      <c r="BC20" s="305" t="inlineStr"/>
      <c r="BD20" s="305" t="inlineStr"/>
      <c r="BE20" s="305" t="inlineStr"/>
      <c r="BF20" s="305" t="inlineStr">
        <is>
          <t>N/A</t>
        </is>
      </c>
      <c r="BG20" s="305" t="inlineStr">
        <is>
          <t>N/A</t>
        </is>
      </c>
      <c r="BH20" s="305" t="inlineStr">
        <is>
          <t>D35; C24; C23; C19; C20; C28; H49; A01; A02; A03; E36; E37; E38; E39</t>
        </is>
      </c>
      <c r="BI20" s="305" t="inlineStr">
        <is>
          <t>CO2; CH4; N2O; HFCs</t>
        </is>
      </c>
      <c r="BJ20" s="305" t="inlineStr">
        <is>
          <t>正向</t>
        </is>
      </c>
      <c r="BK20" s="305" t="inlineStr">
        <is>
          <t>技术创新；产业发展；污染防治；生态保护</t>
        </is>
      </c>
      <c r="BL20" s="305" t="inlineStr">
        <is>
          <t>中国清洁发展机制基金管理办法（七部委令第111号，2022）</t>
        </is>
      </c>
      <c r="BM20" s="305" t="inlineStr">
        <is>
          <t>https://www.gov.cn/zhengce/202309/content_6902627.htm</t>
        </is>
      </c>
      <c r="BN20" s="305" t="inlineStr">
        <is>
          <t>https://www.moj.gov.cn/pub/sfbgw/flfggz/flfggzbmgz/202305/t20230508_478349.html; https://www.cdmfund.cn</t>
        </is>
      </c>
    </row>
    <row r="21">
      <c r="A21" s="305" t="inlineStr">
        <is>
          <t>CHNSUBMPSI01S000</t>
        </is>
      </c>
      <c r="B21" s="305" t="inlineStr">
        <is>
          <t>工具</t>
        </is>
      </c>
      <c r="C21" s="305" t="inlineStr">
        <is>
          <t>补贴</t>
        </is>
      </c>
      <c r="D21" s="305" t="inlineStr">
        <is>
          <t>低排放机械购置补贴</t>
        </is>
      </c>
      <c r="E21" s="305" t="inlineStr">
        <is>
          <t>农业、林业和其他土地利用</t>
        </is>
      </c>
      <c r="F21" s="305" t="inlineStr">
        <is>
          <t>农业机械</t>
        </is>
      </c>
      <c r="G21" s="305" t="inlineStr">
        <is>
          <t>农机购置与应用补贴（新能源农机）</t>
        </is>
      </c>
      <c r="H21" s="305" t="inlineStr">
        <is>
          <t>Agricultural machinery purchase and application subsidy (new energy machinery)</t>
        </is>
      </c>
      <c r="I21" s="305" t="inlineStr">
        <is>
          <t>农机购置与应用补贴（2024—2026年）</t>
        </is>
      </c>
      <c r="J21" s="305" t="inlineStr">
        <is>
          <t>农业农村部办公厅、财政部办公厅依据2024—2026年农机购置与应用补贴实施意见（农办机〔2024〕3号，2024年4月30日印发），在农机购置与应用补贴框架内对新能源农机实施差别化提标补贴。补贴对象为从事农业生产的农民和农业生产经营组织（农村集体经济组织、农民专业合作社、农业企业等）。新能源农机定义：经省级及以上农机鉴定（认证）机构鉴定或认证（可采信有资质的检验检测机构的报告）并报农业农村部、财政部备案的混合动力或电动等重点农机具。新能源农机补贴测算比例由常规30%提高至35%。各省可选择不超过10个品目且不超过20个档次的产品提高补贴额（含新能源农机）。涉及通用类品目机具可高于中央财政资金最高补贴额，幅度控制在最高补贴额的20%以内；非通用类机具可高于上年度补贴额，幅度控制在上年度补贴额的20%以内。2024年9月6日，两部委印发2024—2026年全国通用类农业机械中央财政资金最高补贴额一览表（农办机〔2024〕6号），进一步细化通用类农机具的最高补贴额度。实施期限为2024年至2026年。</t>
        </is>
      </c>
      <c r="K21" s="305" t="inlineStr">
        <is>
          <t>绿色经济；能源效率；减缓气候变化</t>
        </is>
      </c>
      <c r="L21" s="305" t="inlineStr">
        <is>
          <t>直接</t>
        </is>
      </c>
      <c r="M21" s="305" t="inlineStr">
        <is>
          <t>需求侧</t>
        </is>
      </c>
      <c r="N21" s="305" t="inlineStr">
        <is>
          <t>中国</t>
        </is>
      </c>
      <c r="O21" s="305" t="inlineStr">
        <is>
          <t>国家</t>
        </is>
      </c>
      <c r="P21" s="305" t="inlineStr">
        <is>
          <t>N/A</t>
        </is>
      </c>
      <c r="Q21" s="305" t="inlineStr">
        <is>
          <t>30/04/2024</t>
        </is>
      </c>
      <c r="R21" s="305" t="inlineStr">
        <is>
          <t>30/04/2024</t>
        </is>
      </c>
      <c r="S21" s="305" t="inlineStr">
        <is>
          <t>31/12/2026</t>
        </is>
      </c>
      <c r="T21" s="305" t="inlineStr">
        <is>
          <t>06/09/2024</t>
        </is>
      </c>
      <c r="U21" s="305" t="inlineStr">
        <is>
          <t>农业农村部办公厅、财政部办公厅于2024年9月6日印发2024—2026年全国通用类农业机械中央财政资金最高补贴额一览表（农办机〔2024〕6号），细化通用类农机具的最高补贴额度。</t>
        </is>
      </c>
      <c r="V21" s="305">
        <f>IF(R21="","生效",IF(R21="N/A","生效",IF(TODAY()&lt;DATE(VALUE(RIGHT(R21,4)),VALUE(MID(R21,4,2)),VALUE(LEFT(R21,2))),"计划实施",IF(S21="","生效",IF(S21="N/A","生效",IF(TODAY()&lt;DATE(VALUE(RIGHT(S21,4)),VALUE(MID(S21,4,2)),VALUE(LEFT(S21,2))),"生效","已终止"))))))</f>
        <v/>
      </c>
      <c r="W21" s="305" t="inlineStr">
        <is>
          <t>农业农村部（主管农机购置与应用补贴政策统筹和新能源农机备案管理）；财政部（主管补贴资金管理和拨付）；省级农业农村主管部门（主管本地区农机补贴方案制定和组织实施）；省级财政主管部门（主管地方补贴资金拨付）</t>
        </is>
      </c>
      <c r="X21" s="305" t="inlineStr">
        <is>
          <t>农业或林业机械及零部件</t>
        </is>
      </c>
      <c r="Y21" s="305" t="inlineStr">
        <is>
          <t>新建</t>
        </is>
      </c>
      <c r="Z21" s="305" t="inlineStr">
        <is>
          <t>新能源农机：经省级及以上农机鉴定（认证）机构鉴定或认证（可采信有资质的检验检测机构的报告）并报农业农村部、财政部备案的混合动力（油电混动、插电混动等）或纯电动等新能源农机具。包括但不限于：电动拖拉机、混合动力收割机、电动播种机、电动植保机械、电动排灌机械等。须纳入各省份年度农机购置与应用补贴机具种类范围。</t>
        </is>
      </c>
      <c r="AA21" s="305" t="inlineStr">
        <is>
          <t>新能源农机须满足安全性和可靠性要求，通过省级以上农机鉴定机构鉴定或认证。目前新能源农机产品种类和型号相对较少，处于市场推广初期。各省份根据本地农业特点和新能源农机供给情况，在不超过10个品目和20个档次的范围内选择提标品目。</t>
        </is>
      </c>
      <c r="AB21" s="305" t="inlineStr">
        <is>
          <t>新能源农机须通过省级及以上农机鉴定（认证）机构鉴定或认证，并报农业农村部、财政部备案。常规农机补贴测算比例30%，新能源农机提高至35%，通过提标支持的补贴额可高于常规最高限额20%以内。</t>
        </is>
      </c>
      <c r="AC21" s="305" t="inlineStr">
        <is>
          <t>个人；企业</t>
        </is>
      </c>
      <c r="AD21" s="305" t="inlineStr">
        <is>
          <t>从事农业生产的农民（自然人）和农业生产经营组织。农业生产经营组织包括：农村集体经济组织、农民专业合作经济组织、农业企业（含家庭农场、农业企业法人等）和其他从事农业生产经营的组织。购机者须为所购农机的实际使用人和所有人。</t>
        </is>
      </c>
      <c r="AE21" s="305" t="inlineStr">
        <is>
          <t>购买或使用</t>
        </is>
      </c>
      <c r="AF21" s="305" t="inlineStr">
        <is>
          <t>符合条件的购机者购买纳入各省份补贴范围的新能源农机具，通过当地农业农村主管部门指定渠道（一般为县级农业农村局或线上农机购置补贴申请平台）提交购机发票、农机鉴定证书、身份证明等材料，申请农机购置与应用补贴。部分省份采取"自主购机、先购后补、县级结算、直补到卡（户）"的补贴操作方式。</t>
        </is>
      </c>
      <c r="AG21" s="305" t="inlineStr">
        <is>
          <t>35</t>
        </is>
      </c>
      <c r="AH21" s="305" t="inlineStr">
        <is>
          <t>%（补贴测算比例）</t>
        </is>
      </c>
      <c r="AI21" s="305" t="inlineStr">
        <is>
          <t>新能源农机补贴测算比例由常规的30%提高至35%（农办机〔2024〕3号）。各省可选择不超过10个品目且不超过20个档次的产品提高补贴额（含新能源农机）。通用类品目机具可高于中央财政最高补贴额20%以内，非通用类机具可高于上年度补贴额20%以内。具体单机补贴金额因机具类型、功率、型号和省份而异。来源：农办机〔2024〕3号。</t>
        </is>
      </c>
      <c r="AJ21" s="305" t="inlineStr">
        <is>
          <t>购机者须为从事农业生产的农民或农业生产经营组织。所购新能源农机须获得省级及以上农机鉴定（认证）机构颁发的鉴定证书或认证证书（可采信有资质的检验检测机构的检测报告），并已报农业农村部、财政部备案。购机须通过正规渠道（授权经销商或生产厂家直接销售），取得正规购机发票。在县级农业农村主管部门或其指定平台提交补贴申请，附身份证明（个人）或营业执照（组织）、购机发票、农机合格证和鉴定证书、银行账户等材料。同一购机者年度内享受补贴的农机数量上限由各省份自行确定。</t>
        </is>
      </c>
      <c r="AK21" s="305" t="inlineStr">
        <is>
          <t>N/A</t>
        </is>
      </c>
      <c r="AL21" s="305" t="inlineStr">
        <is>
          <t>补贴金额=农机销售价格×补贴测算比例（新能源农机为35%），但不超过该机具品目档次的最高补贴限额（由各省份根据中央财政最高补贴额一览表确定）。涉及通用类品目机具可高于中央财政资金最高补贴额，幅度控制在20%以内；非通用类机具可高于上年度补贴额，幅度控制在20%以内。各省份的具体补贴标准以本省份农机购置与应用补贴实施方案为准。</t>
        </is>
      </c>
      <c r="AM21" s="305" t="inlineStr">
        <is>
          <t>N/A</t>
        </is>
      </c>
      <c r="AN21" s="305" t="inlineStr">
        <is>
          <t>N/A</t>
        </is>
      </c>
      <c r="AO21" s="305" t="inlineStr">
        <is>
          <t>N/A</t>
        </is>
      </c>
      <c r="AP21" s="305" t="inlineStr">
        <is>
          <t>N/A</t>
        </is>
      </c>
      <c r="AQ21" s="305" t="inlineStr">
        <is>
          <t>补贴测算比例上限为35%（新能源农机）。涉及通用类品目机具可高于中央财政最高补贴额20%以内；非通用类机具可高于上年度补贴额20%以内。各省份自行确定提标品目（不超过10个品目、不超过20个档次）和具体补贴上限。</t>
        </is>
      </c>
      <c r="AR21" s="305" t="inlineStr">
        <is>
          <t>N/A</t>
        </is>
      </c>
      <c r="AS21" s="305" t="inlineStr">
        <is>
          <t>中央财政通过转移支付将农机购置补贴资金预拨至省级财政。省级财政根据各县市实际购机和审核情况拨付资金至县级财政。县级农业农村部门审核申请材料、公示无异议后，县级财政部门通过"一卡通"或银行转账将补贴资金直接拨付至购机者账户。部分省份采取"自主购机、先购后补、县级结算、直补到卡（户）"方式。</t>
        </is>
      </c>
      <c r="AT21" s="305" t="inlineStr">
        <is>
          <t>2024年4月30日至2026年12月31日（与2024—2026年农机购置与应用补贴实施意见实施期限一致）。补贴申请应在购机后规定期限内提交（具体期限由各省份自行确定）。</t>
        </is>
      </c>
      <c r="AU21" s="305" t="inlineStr">
        <is>
          <t>农业农村主管部门负责补贴申请审核和机具核实（包括实地核验和人机合影）。对提供虚假购机信息、虚开发票、重复申报、以小报大、倒卖补贴机具等骗取补贴行为，追回已拨付补贴，取消购机者补贴资格，并将相关农机产销企业列入黑名单。各级财政和农业农村主管部门负责农机购置补贴资金监管和绩效管理。建立健全违规行为举报和查处机制。</t>
        </is>
      </c>
      <c r="AV21" s="305" t="inlineStr">
        <is>
          <t>N/A</t>
        </is>
      </c>
      <c r="AW21" s="305" t="inlineStr">
        <is>
          <t>N/A</t>
        </is>
      </c>
      <c r="AX21" s="305" t="inlineStr">
        <is>
          <t>N/A</t>
        </is>
      </c>
      <c r="AY21" s="305" t="inlineStr">
        <is>
          <t>N/A</t>
        </is>
      </c>
      <c r="AZ21" s="305" t="inlineStr">
        <is>
          <t>N/A</t>
        </is>
      </c>
      <c r="BA21" s="305" t="inlineStr">
        <is>
          <t>N/A</t>
        </is>
      </c>
      <c r="BB21" s="305" t="inlineStr">
        <is>
          <t>N/A</t>
        </is>
      </c>
      <c r="BC21" s="305" t="inlineStr">
        <is>
          <t>N/A</t>
        </is>
      </c>
      <c r="BD21" s="305" t="inlineStr">
        <is>
          <t>N/A</t>
        </is>
      </c>
      <c r="BE21" s="305" t="inlineStr">
        <is>
          <t>N/A</t>
        </is>
      </c>
      <c r="BF21" s="305" t="inlineStr">
        <is>
          <t>N/A</t>
        </is>
      </c>
      <c r="BG21" s="305" t="inlineStr">
        <is>
          <t>N/A</t>
        </is>
      </c>
      <c r="BH21" s="305" t="inlineStr">
        <is>
          <t>A01</t>
        </is>
      </c>
      <c r="BI21" s="305" t="inlineStr">
        <is>
          <t>CO2</t>
        </is>
      </c>
      <c r="BJ21" s="305" t="inlineStr">
        <is>
          <t>正向</t>
        </is>
      </c>
      <c r="BK21" s="305" t="inlineStr">
        <is>
          <t>污染防治；技术创新</t>
        </is>
      </c>
      <c r="BL21" s="305" t="inlineStr">
        <is>
          <t>2024—2026年农机购置与应用补贴实施意见（农办机〔2024〕3号）；2024—2026年全国通用类农业机械中央财政资金最高补贴额一览表（农办机〔2024〕6号）；农业机械化促进法</t>
        </is>
      </c>
      <c r="BM21" s="305" t="inlineStr">
        <is>
          <t>https://www.moa.gov.cn/govpublic/NYJXHGLS/202406/t20240604_6456671.htm</t>
        </is>
      </c>
      <c r="BN21" s="305" t="inlineStr">
        <is>
          <t>https://www.moa.gov.cn/nybgb/2024/202410/202410/t20241022_6464800.htm</t>
        </is>
      </c>
    </row>
    <row r="22">
      <c r="A22" s="305" t="inlineStr">
        <is>
          <t>CHNSUBVPSI01S000</t>
        </is>
      </c>
      <c r="B22" s="305" t="inlineStr">
        <is>
          <t>工具</t>
        </is>
      </c>
      <c r="C22" s="305" t="inlineStr">
        <is>
          <t>补贴</t>
        </is>
      </c>
      <c r="D22" s="305" t="inlineStr">
        <is>
          <t>低碳车辆购置补贴</t>
        </is>
      </c>
      <c r="E22" s="305" t="inlineStr">
        <is>
          <t>交通</t>
        </is>
      </c>
      <c r="F22" s="305" t="inlineStr">
        <is>
          <t>道路货运；公路运输</t>
        </is>
      </c>
      <c r="G22" s="305" t="inlineStr">
        <is>
          <t>老旧营运货车报废更新补贴</t>
        </is>
      </c>
      <c r="H22" s="305" t="inlineStr">
        <is>
          <t>Old operating truck scrapping and renewal subsidy</t>
        </is>
      </c>
      <c r="I22" s="305" t="inlineStr">
        <is>
          <t>大规模设备更新和消费品以旧换新</t>
        </is>
      </c>
      <c r="J22" s="305" t="inlineStr">
        <is>
          <t>交通运输部、国家发展改革委（2024年联合财政部，2025-2026年联合国家发展改革委）依据国务院推动大规模设备更新和消费品以旧换新行动方案（国发〔2024〕7号），于2024年7月印发交规划发〔2024〕90号通知，2025年3月印发交规划发〔2025〕17号通知，2026年3月印发交规划发〔2026〕36号通知，连续三年实施老旧营运货车报废更新补贴。对国三及以下（2024年）、国三和国四（2025-2026年）排放标准营运柴油货车实施差别化补贴：仅提前报废老旧营运柴油货车的，中型货车补贴1.0-2.5万元/辆，重型货车补贴1.2-4.5万元/辆（按提前报废年限分档）；报废并新购国六排放标准或新能源货车的，在报废补贴基础上叠加新购补贴；仅新购新能源城市冷链配送货车的，补贴3.5万元/辆。2026年明确优先支持更新为电动货车。资金由中央和地方按总体9:1比例共担（2024-2025年），2026年由超长期特别国债直接向地方安排，地方超额部分自行统筹。现行实施期限为2026年1月1日至2026年12月31日。</t>
        </is>
      </c>
      <c r="K22" s="305" t="inlineStr">
        <is>
          <t>绿色经济；减缓气候变化；能源效率</t>
        </is>
      </c>
      <c r="L22" s="305" t="inlineStr">
        <is>
          <t>直接</t>
        </is>
      </c>
      <c r="M22" s="305" t="inlineStr">
        <is>
          <t>供给侧</t>
        </is>
      </c>
      <c r="N22" s="305" t="inlineStr">
        <is>
          <t>中国</t>
        </is>
      </c>
      <c r="O22" s="305" t="inlineStr">
        <is>
          <t>国家</t>
        </is>
      </c>
      <c r="P22" s="305" t="inlineStr">
        <is>
          <t>N/A</t>
        </is>
      </c>
      <c r="Q22" s="305" t="inlineStr">
        <is>
          <t>30/07/2024</t>
        </is>
      </c>
      <c r="R22" s="305" t="inlineStr">
        <is>
          <t>31/07/2024</t>
        </is>
      </c>
      <c r="S22" s="305" t="inlineStr">
        <is>
          <t>31/12/2026</t>
        </is>
      </c>
      <c r="T22" s="305" t="inlineStr">
        <is>
          <t>20/03/2026</t>
        </is>
      </c>
      <c r="U22" s="305" t="inlineStr">
        <is>
          <t>交通运输部、国家发展改革委于2026年3月20日联合印发关于2026年实施老旧营运货车报废更新的通知（交规划发〔2026〕36号），将政策延续至2026年全年（1月1日至12月31日），明确优先支持更新为电动货车，补贴范围覆盖国三、国四排放标准营运货车。补贴标准延续差异化分档。资金来源为超长期特别国债。</t>
        </is>
      </c>
      <c r="V22" s="305">
        <f>IF(R22="","生效",IF(R22="N/A","生效",IF(TODAY()&lt;DATE(VALUE(RIGHT(R22,4)),VALUE(MID(R22,4,2)),VALUE(LEFT(R22,2))),"计划实施",IF(S22="","生效",IF(S22="N/A","生效",IF(TODAY()&lt;DATE(VALUE(RIGHT(S22,4)),VALUE(MID(S22,4,2)),VALUE(LEFT(S22,2))),"生效","已终止"))))))</f>
        <v/>
      </c>
      <c r="W22" s="305" t="inlineStr">
        <is>
          <t>交通运输部（主管营运货车资质审核和报废更新资格认定）；财政部（主管补贴资金管理和拨付）；公安部（主管车辆注销登记）；商务部（主管报废机动车回收拆解管理）；省级交通运输、财政、公安和商务主管部门</t>
        </is>
      </c>
      <c r="X22" s="305" t="inlineStr">
        <is>
          <t>道路车辆</t>
        </is>
      </c>
      <c r="Y22" s="305" t="inlineStr">
        <is>
          <t>既有</t>
        </is>
      </c>
      <c r="Z22" s="305" t="inlineStr">
        <is>
          <t>国三及以下排放标准营运柴油货车（中型和重型）。车辆须为取得有效道路运输证的营运类柴油货车。报废车辆须在具有资质的报废机动车回收拆解企业进行拆解。新购货车须为符合国六排放标准的柴油货车或纳入国家新能源车型目录的新能源货车。仅新购新能源城市冷链配送货车也纳入补贴范围。</t>
        </is>
      </c>
      <c r="AA22" s="305" t="inlineStr">
        <is>
          <t>N/A</t>
        </is>
      </c>
      <c r="AB22" s="305" t="inlineStr">
        <is>
          <t>国三及以下排放标准营运柴油货车。报废补贴按提前报废年限分三档（满1年不足2年；满2年不足4年；满4年以上）。新购补贴按车型（中型/重型2轴/3轴/4轴及以上）和燃料类型（国六柴油/新能源）分档。</t>
        </is>
      </c>
      <c r="AC22" s="305" t="inlineStr">
        <is>
          <t>企业</t>
        </is>
      </c>
      <c r="AD22" s="305" t="inlineStr">
        <is>
          <t>持有有效道路运输经营许可证的货运企业（车辆所有人）。包括从事道路普通货运和道路货物专用运输的国有和民营货运企业。</t>
        </is>
      </c>
      <c r="AE22" s="305" t="inlineStr">
        <is>
          <t>处置、收集或分类（消费后）；购买或使用</t>
        </is>
      </c>
      <c r="AF22" s="305" t="inlineStr">
        <is>
          <t>货运企业将符合报废条件的国三及以下排放标准营运柴油货车送至具有资质的报废机动车回收拆解企业进行拆解，取得报废机动车回收证明和车辆注销证明。选择报废并新购的，另行购买符合补贴条件的新货车（国六柴油或新能源）并取得机动车登记证书和行驶证。凭上述证明材料向当地交通运输主管部门提出补贴申请。仅新购新能源城市冷链配送货车的，直接凭新购车辆证明申请。</t>
        </is>
      </c>
      <c r="AG22" s="305" t="inlineStr">
        <is>
          <t>1.0-9.5</t>
        </is>
      </c>
      <c r="AH22" s="305" t="inlineStr">
        <is>
          <t>万元/辆</t>
        </is>
      </c>
      <c r="AI22" s="305" t="inlineStr">
        <is>
          <t>仅提前报废：中型货车1.0万元/辆（满1年不足2年）、1.8万元/辆（满2年不足4年）、2.5万元/辆（满4年以上）；重型货车1.2万元/辆（满1年不足2年）、3.5万元/辆（满2年不足4年）、4.5万元/辆（满4年以上）。报废并新购叠加：新购国六柴油货车-中型2.5万元/辆、重型2轴4.0万元/辆、重型3轴5.5万元/辆、重型4轴及以上6.5万元/辆；新购新能源货车-中型3.5万元/辆、重型2轴7.0万元/辆、重型3轴8.5万元/辆、重型4轴及以上9.5万元/辆。仅新购新能源城市冷链配送货车：3.5万元/辆。来源：交规划发〔2024〕90号。</t>
        </is>
      </c>
      <c r="AJ22" s="305" t="inlineStr">
        <is>
          <t>申请人须向当地交通运输主管部门提交补贴申请，附报废机动车回收证明、机动车注销证明、新购机动车登记证书和行驶证（如报废并新购）、道路运输经营许可证等材料。报废车辆须在具有资质的报废机动车回收拆解企业拆解。新购货车须符合国六排放标准或纳入新能源车型目录。补贴资金不得用于平衡地方预算、偿还地方债务或地方'三保'支出。省级人民政府为资金管理第一责任主体。</t>
        </is>
      </c>
      <c r="AK22" s="305" t="inlineStr">
        <is>
          <t>N/A</t>
        </is>
      </c>
      <c r="AL22" s="305" t="inlineStr">
        <is>
          <t>仅报废补贴按车型（中型/重型）和提前报废年限（1-2年/2-4年/4年以上）分档计算。报废并新购总补贴=报废补贴+新购补贴。新购补贴按车型轴数和燃料类型（国六柴油/新能源）分档计算。仅新购新能源城市冷链配送货车按统一标准3.5万元/辆计算。车辆排放标准以机动车登记证书或出厂合格证载明信息为准。补贴申请由当地交通运输主管部门审核、公示后由财政部门拨付。</t>
        </is>
      </c>
      <c r="AM22" s="305" t="inlineStr">
        <is>
          <t>N/A</t>
        </is>
      </c>
      <c r="AN22" s="305" t="inlineStr">
        <is>
          <t>N/A</t>
        </is>
      </c>
      <c r="AO22" s="305" t="inlineStr">
        <is>
          <t>N/A</t>
        </is>
      </c>
      <c r="AP22" s="305" t="inlineStr">
        <is>
          <t>N/A</t>
        </is>
      </c>
      <c r="AQ22" s="305" t="inlineStr">
        <is>
          <t>仅报废：中型货车1.0-2.5万元/辆，重型货车1.2-4.5万元/辆。报废并新购：总补贴（报废+新购）中型货车最高6.0万元/辆，重型4轴及以上最高14.0万元/辆（报废最高4.5万元+新能源新购最高9.5万元）。仅新购新能源冷链配送货车3.5万元/辆。</t>
        </is>
      </c>
      <c r="AR22" s="305" t="inlineStr">
        <is>
          <t>N/A</t>
        </is>
      </c>
      <c r="AS22" s="305" t="inlineStr">
        <is>
          <t>中央财政通过转移支付方式拨付补贴资金至省级财政。第一批拨付2024年中央补贴资金的60%，后续根据实际发放情况拨付余款。货运企业向当地交通运输主管部门提出申请，经审核、公示无异议后，由财政部门将补贴资金拨付至企业账户。中央和地方按总体9:1比例共担（东部85:15、中部90:10、西部95:5）。</t>
        </is>
      </c>
      <c r="AT22" s="305" t="inlineStr">
        <is>
          <t>2024年7月31日至2024年12月31日。报废更新和新购须在政策有效期内完成，并在规定期限内提交申请。</t>
        </is>
      </c>
      <c r="AU22" s="305" t="inlineStr">
        <is>
          <t>交通运输主管部门负责车辆报废更新资格审核。公安部门负责车辆注销登记核实。商务部门负责报废机动车回收拆解监督管理。对提交虚假材料、骗取补贴资金的，追回已拨付补贴，并依法依规严肃处理，构成犯罪的依法追究刑事责任。省级交通运输、财政、公安和商务主管部门负责组织抽查和监督管理。实行按月报送绩效目标实现情况。</t>
        </is>
      </c>
      <c r="AV22" s="305" t="inlineStr">
        <is>
          <t>N/A</t>
        </is>
      </c>
      <c r="AW22" s="305" t="inlineStr">
        <is>
          <t>N/A</t>
        </is>
      </c>
      <c r="AX22" s="305" t="inlineStr">
        <is>
          <t>N/A</t>
        </is>
      </c>
      <c r="AY22" s="305" t="inlineStr">
        <is>
          <t>N/A</t>
        </is>
      </c>
      <c r="AZ22" s="305" t="inlineStr">
        <is>
          <t>N/A</t>
        </is>
      </c>
      <c r="BA22" s="305" t="inlineStr">
        <is>
          <t>N/A</t>
        </is>
      </c>
      <c r="BB22" s="305" t="inlineStr">
        <is>
          <t>N/A</t>
        </is>
      </c>
      <c r="BC22" s="305" t="inlineStr">
        <is>
          <t>N/A</t>
        </is>
      </c>
      <c r="BD22" s="305" t="inlineStr">
        <is>
          <t>N/A</t>
        </is>
      </c>
      <c r="BE22" s="305" t="inlineStr">
        <is>
          <t>N/A</t>
        </is>
      </c>
      <c r="BF22" s="305" t="inlineStr">
        <is>
          <t>N/A</t>
        </is>
      </c>
      <c r="BG22" s="305" t="inlineStr">
        <is>
          <t>N/A</t>
        </is>
      </c>
      <c r="BH22" s="305" t="inlineStr">
        <is>
          <t>H49</t>
        </is>
      </c>
      <c r="BI22" s="305" t="inlineStr">
        <is>
          <t>CO2</t>
        </is>
      </c>
      <c r="BJ22" s="305" t="inlineStr">
        <is>
          <t>正向</t>
        </is>
      </c>
      <c r="BK22" s="305" t="inlineStr">
        <is>
          <t>污染防治；能源安全；产业发展</t>
        </is>
      </c>
      <c r="BL22" s="305" t="inlineStr">
        <is>
          <t>关于实施老旧营运货车报废更新的通知（交规划发〔2024〕90号）；关于实施老旧营运货车报废更新的通知（交规划发〔2025〕17号）；关于2026年实施老旧营运货车报废更新的通知（交规划发〔2026〕36号）；推动大规模设备更新和消费品以旧换新行动方案（国发〔2024〕7号）；关于加力支持大规模设备更新和消费品以旧换新的若干措施（发改环资〔2024〕1104号）</t>
        </is>
      </c>
      <c r="BM22" s="305" t="inlineStr">
        <is>
          <t>https://app.www.gov.cn/govdata/gov/202408/02/517908/article.html</t>
        </is>
      </c>
      <c r="BN22" s="305" t="inlineStr">
        <is>
          <t>https://www.gov.cn/zhengce/zhengceku/202503/content_7014455.htm; https://www.gov.cn/zhengce/zhengceku/202604/content_7067530; https://www.mot.gov.cn/xinwen/jiaotongyaowen/202605/t20260514_4205425.html; https://www.gov.cn/zhengce/content/202403/content_6939136.htm; https://www.ndrc.gov.cn/xxgk/zcfb/tz/202404/t20240409_1364672.html</t>
        </is>
      </c>
    </row>
    <row r="23">
      <c r="A23" s="305" t="inlineStr">
        <is>
          <t>CHNSUBVPSI02S000</t>
        </is>
      </c>
      <c r="B23" s="305" t="inlineStr">
        <is>
          <t>工具</t>
        </is>
      </c>
      <c r="C23" s="305" t="inlineStr">
        <is>
          <t>补贴</t>
        </is>
      </c>
      <c r="D23" s="305" t="inlineStr">
        <is>
          <t>低碳车辆购置补贴</t>
        </is>
      </c>
      <c r="E23" s="305" t="inlineStr">
        <is>
          <t>交通</t>
        </is>
      </c>
      <c r="F23" s="305" t="inlineStr">
        <is>
          <t>道路客运；个人交通</t>
        </is>
      </c>
      <c r="G23" s="305" t="inlineStr">
        <is>
          <t>汽车报废更新补贴</t>
        </is>
      </c>
      <c r="H23" s="305" t="inlineStr">
        <is>
          <t>Car scrapping and renewal subsidy</t>
        </is>
      </c>
      <c r="I23" s="305" t="inlineStr">
        <is>
          <t>大规模设备更新和消费品以旧换新</t>
        </is>
      </c>
      <c r="J23" s="305" t="inlineStr">
        <is>
          <t>商务部、财政部等7部门（2024年）至8部门（2025-2026年）依据国务院推动大规模设备更新和消费品以旧换新行动方案（国发〔2024〕7号），连续三年实施汽车报废更新补贴。2024年4月印发汽车以旧换新补贴实施细则（商消费函〔2024〕75号），2024年8月提高补贴标准（商消费函〔2024〕392号），2025年1月延续并扩围（商办消费函〔2025〕8号），2025年12月印发2026年实施细则（商办消费函2025年第467号）。对个人消费者报废符合条件的旧乘用车并购买新能源乘用车或2.0升及以下排量燃油乘用车的，给予一次性定额（2024-2025年）或比例制（2026年）补贴。2026年标准：新能源乘用车补贴销售价格的12%（最高2万元/辆），燃油乘用车补贴销售价格的10%（最高1.5万元/辆）。补贴资金由中央和地方财政按比例分担。现行实施期限为2026年1月1日至2026年12月31日。</t>
        </is>
      </c>
      <c r="K23" s="305" t="inlineStr">
        <is>
          <t>绿色经济；减缓气候变化；能源效率</t>
        </is>
      </c>
      <c r="L23" s="305" t="inlineStr">
        <is>
          <t>直接</t>
        </is>
      </c>
      <c r="M23" s="305" t="inlineStr">
        <is>
          <t>需求侧</t>
        </is>
      </c>
      <c r="N23" s="305" t="inlineStr">
        <is>
          <t>中国</t>
        </is>
      </c>
      <c r="O23" s="305" t="inlineStr">
        <is>
          <t>国家</t>
        </is>
      </c>
      <c r="P23" s="305" t="inlineStr">
        <is>
          <t>N/A</t>
        </is>
      </c>
      <c r="Q23" s="305" t="inlineStr">
        <is>
          <t>24/04/2024</t>
        </is>
      </c>
      <c r="R23" s="305" t="inlineStr">
        <is>
          <t>24/04/2024</t>
        </is>
      </c>
      <c r="S23" s="305" t="inlineStr">
        <is>
          <t>31/12/2026</t>
        </is>
      </c>
      <c r="T23" s="305" t="inlineStr">
        <is>
          <t>30/12/2025</t>
        </is>
      </c>
      <c r="U23" s="305" t="inlineStr">
        <is>
          <t>商务部等8部门办公厅于2025年12月30日联合印发2026年汽车以旧换新补贴实施细则（商办消费函2025年第467号），将政策延续至2026年全年。2026年补贴标准调整为按新车销售价格比例计算：报废旧车并购买新能源乘用车补贴销售价格的12%（最高2万元）；报废燃油旧车并购买2.0L及以下燃油乘用车补贴销售价格的10%（最高1.5万元）。此前2025年1月商办消费函〔2025〕8号延续了2024年的定额补贴标准（新能源2万元、燃油1.5万元）并扩大了旧车范围。</t>
        </is>
      </c>
      <c r="V23" s="305">
        <f>IF(R23="","生效",IF(R23="N/A","生效",IF(TODAY()&lt;DATE(VALUE(RIGHT(R23,4)),VALUE(MID(R23,4,2)),VALUE(LEFT(R23,2))),"计划实施",IF(S23="","生效",IF(S23="N/A","生效",IF(TODAY()&lt;DATE(VALUE(RIGHT(S23,4)),VALUE(MID(S23,4,2)),VALUE(LEFT(S23,2))),"生效","已终止"))))))</f>
        <v/>
      </c>
      <c r="W23" s="305" t="inlineStr">
        <is>
          <t>商务部（主管汽车以旧换新政策统筹和汽车流通行业管理）；财政部（主管补贴资金管理和拨付）；工业和信息化部（主管新能源汽车车型目录）；公安部（主管车辆注册登记和注销）；省级商务、财政、工业和信息化、公安主管部门</t>
        </is>
      </c>
      <c r="X23" s="305" t="inlineStr">
        <is>
          <t>道路车辆</t>
        </is>
      </c>
      <c r="Y23" s="305" t="inlineStr">
        <is>
          <t>既有</t>
        </is>
      </c>
      <c r="Z23" s="305" t="inlineStr">
        <is>
          <t>报废旧车范围：国三及以下排放标准燃油乘用车；2018年4月30日（含当日）前注册登记的新能源乘用车。新购车辆范围：纳入工业和信息化部减免车辆购置税的新能源汽车车型目录的新能源乘用车；2.0升及以下排量燃油乘用车。报废旧车须在具有资质的报废机动车回收拆解企业拆解。新购车辆须为乘用车（不包括商用车）。</t>
        </is>
      </c>
      <c r="AA23" s="305" t="inlineStr">
        <is>
          <t>N/A</t>
        </is>
      </c>
      <c r="AB23" s="305" t="inlineStr">
        <is>
          <t>报废旧车：国三及以下排放标准燃油乘用车，或2018年4月30日前注册登记的新能源乘用车。新购燃油乘用车排量不超过2.0升。</t>
        </is>
      </c>
      <c r="AC23" s="305" t="inlineStr">
        <is>
          <t>个人</t>
        </is>
      </c>
      <c r="AD23" s="305" t="inlineStr">
        <is>
          <t>个人消费者（自然人），须为报废旧车和新购车辆的所有人，且报废旧车与新购车辆的所有人须为同一人。不包括企业和机构。</t>
        </is>
      </c>
      <c r="AE23" s="305" t="inlineStr">
        <is>
          <t>处置、收集或分类（消费后）；购买或使用</t>
        </is>
      </c>
      <c r="AF23" s="305" t="inlineStr">
        <is>
          <t>个人消费者将符合条件的旧乘用车送至具有资质的报废机动车回收拆解企业进行拆解注销，并购买符合条件的新乘用车（新能源乘用车或2.0升及以下排量燃油乘用车）。报废旧车和购买新车须在规定期限内完成。通过全国汽车流通信息管理系统网站或'汽车以旧换新'小程序提交补贴申请。</t>
        </is>
      </c>
      <c r="AG23" s="305" t="inlineStr">
        <is>
          <t>10%-12% of sales price</t>
        </is>
      </c>
      <c r="AH23" s="305" t="inlineStr">
        <is>
          <t>% of new vehicle sales price</t>
        </is>
      </c>
      <c r="AI23" s="305" t="inlineStr">
        <is>
          <t>2026年标准（商办消费函2025年第467号）：报废旧车并购买新能源乘用车，补贴新车销售价格的12%，最高2.0万元/辆；报废国三及以下燃油乘用车并购买2.0升及以下排量燃油乘用车，补贴新车销售价格的10%，最高1.5万元/辆。2024-2025年标准为固定金额制：新能源2.0万元/辆、燃油1.5万元/辆。每位个人消费者只能选择享受一次报废更新或一次置换更新补贴。</t>
        </is>
      </c>
      <c r="AJ23" s="305" t="inlineStr">
        <is>
          <t>申请人须为个人消费者，报废机动车所有人与新购机动车所有人须为同一人。报废旧车须在具有资质的报废机动车回收拆解企业拆解并取得报废机动车回收证明和机动车注销证明。新购车辆须取得机动车登记证书和行驶证。通过全国汽车流通信息管理系统网站或'汽车以旧换新'小程序提交补贴申请，上传身份证明、报废回收证明、注销证明、新购车辆发票和登记证书等材料。补贴申请材料应自2024年4月24日至2024年12月31日期间取得。</t>
        </is>
      </c>
      <c r="AK23" s="305" t="inlineStr">
        <is>
          <t>N/A</t>
        </is>
      </c>
      <c r="AL23" s="305" t="inlineStr">
        <is>
          <t>2026年补贴金额按新车销售价格×对应补贴比例计算，且不超过各车型最高补贴上限。2024-2025年按固定金额制计算。补贴以新购车辆为单位，每人每辆旧车对应一辆新车的补贴。</t>
        </is>
      </c>
      <c r="AM23" s="305" t="inlineStr">
        <is>
          <t>N/A</t>
        </is>
      </c>
      <c r="AN23" s="305" t="inlineStr">
        <is>
          <t>N/A</t>
        </is>
      </c>
      <c r="AO23" s="305" t="inlineStr">
        <is>
          <t>N/A</t>
        </is>
      </c>
      <c r="AP23" s="305" t="inlineStr">
        <is>
          <t>N/A</t>
        </is>
      </c>
      <c r="AQ23" s="305" t="inlineStr">
        <is>
          <t>新能源乘用车：销售价格的12%，最高2.0万元/辆；2.0L及以下燃油乘用车：销售价格的10%，最高1.5万元/辆（2026年标准）。2024-2025年为固定金额：新能源2.0万元/辆、燃油1.5万元/辆。</t>
        </is>
      </c>
      <c r="AR23" s="305" t="inlineStr">
        <is>
          <t>N/A</t>
        </is>
      </c>
      <c r="AS23" s="305" t="inlineStr">
        <is>
          <t>中央财政安排补贴资金，通过转移支付方式拨付至省级财政。个人消费者通过全国汽车流通信息管理系统网站或'汽车以旧换新'小程序在线提交申请，经地方商务主管部门审核、公示无异议后，由财政部门将补贴资金拨付至消费者个人银行账户。中央和地方按比例分担。</t>
        </is>
      </c>
      <c r="AT23" s="305" t="inlineStr">
        <is>
          <t>2024年4月24日至2024年12月31日。报废旧车和新购车辆的证明材料须在此期间取得。补贴申请须在规定期限内提交。</t>
        </is>
      </c>
      <c r="AU23" s="305" t="inlineStr">
        <is>
          <t>商务主管部门负责申请审核和补贴发放管理。公安部门负责车辆注销和注册登记信息核验。工业和信息化部门负责新能源车型目录核验。对提供虚假信息、恶意套取补贴的，追回已拨付补贴，并依法依规追究责任，纳入个人信用记录。各地不得要求将报废汽车交售给指定企业。</t>
        </is>
      </c>
      <c r="AV23" s="305" t="inlineStr">
        <is>
          <t>N/A</t>
        </is>
      </c>
      <c r="AW23" s="305" t="inlineStr">
        <is>
          <t>N/A</t>
        </is>
      </c>
      <c r="AX23" s="305" t="inlineStr">
        <is>
          <t>N/A</t>
        </is>
      </c>
      <c r="AY23" s="305" t="inlineStr">
        <is>
          <t>N/A</t>
        </is>
      </c>
      <c r="AZ23" s="305" t="inlineStr">
        <is>
          <t>N/A</t>
        </is>
      </c>
      <c r="BA23" s="305" t="inlineStr">
        <is>
          <t>N/A</t>
        </is>
      </c>
      <c r="BB23" s="305" t="inlineStr">
        <is>
          <t>N/A</t>
        </is>
      </c>
      <c r="BC23" s="305" t="inlineStr">
        <is>
          <t>N/A</t>
        </is>
      </c>
      <c r="BD23" s="305" t="inlineStr">
        <is>
          <t>N/A</t>
        </is>
      </c>
      <c r="BE23" s="305" t="inlineStr">
        <is>
          <t>N/A</t>
        </is>
      </c>
      <c r="BF23" s="305" t="inlineStr">
        <is>
          <t>N/A</t>
        </is>
      </c>
      <c r="BG23" s="305" t="inlineStr">
        <is>
          <t>N/A</t>
        </is>
      </c>
      <c r="BH23" s="305" t="inlineStr">
        <is>
          <t>H49</t>
        </is>
      </c>
      <c r="BI23" s="305" t="inlineStr">
        <is>
          <t>CO2</t>
        </is>
      </c>
      <c r="BJ23" s="305" t="inlineStr">
        <is>
          <t>正向</t>
        </is>
      </c>
      <c r="BK23" s="305" t="inlineStr">
        <is>
          <t>污染防治；能源安全；产业发展</t>
        </is>
      </c>
      <c r="BL23" s="305" t="inlineStr">
        <is>
          <t>汽车以旧换新补贴实施细则（商消费函〔2024〕75号）；关于进一步做好汽车以旧换新有关工作的通知（商消费函〔2024〕392号）；关于做好2025年汽车以旧换新工作的通知（商办消费函〔2025〕8号）；2026年汽车以旧换新补贴实施细则（商办消费函2025年第467号）；推动大规模设备更新和消费品以旧换新行动方案（国发〔2024〕7号）</t>
        </is>
      </c>
      <c r="BM23" s="305" t="inlineStr">
        <is>
          <t>http://www.mofcom.gov.cn/zfxxgk/fdzdgknr/ztfl/gnmygl/art/2024/art_00ec662a1a234fa6878308334ad0d728.html</t>
        </is>
      </c>
      <c r="BN23" s="305" t="inlineStr">
        <is>
          <t>https://www.mofcom.gov.cn/zfxxgk/gkml/art/2024/art_d4224d2ebd8b4120875bc99963538fbe.html; https://www.gov.cn/zhengce/zhengceku/202501/content_6999564.htm; https://policy.mofcom.gov.cn/claw/clawContent.shtml?id=104379; https://www.gov.cn/zhengce/content/202403/content_6939136.htm</t>
        </is>
      </c>
    </row>
    <row r="24">
      <c r="A24" s="305" t="inlineStr">
        <is>
          <t>CHNSUBVPSI03S000</t>
        </is>
      </c>
      <c r="B24" s="305" t="inlineStr">
        <is>
          <t>工具</t>
        </is>
      </c>
      <c r="C24" s="305" t="inlineStr">
        <is>
          <t>补贴</t>
        </is>
      </c>
      <c r="D24" s="305" t="inlineStr">
        <is>
          <t>低碳车辆购置补贴</t>
        </is>
      </c>
      <c r="E24" s="305" t="inlineStr">
        <is>
          <t>交通</t>
        </is>
      </c>
      <c r="F24" s="305" t="inlineStr">
        <is>
          <t>道路客运；个人交通</t>
        </is>
      </c>
      <c r="G24" s="305" t="inlineStr">
        <is>
          <t>汽车置换更新补贴</t>
        </is>
      </c>
      <c r="H24" s="305" t="inlineStr">
        <is>
          <t>Car replacement subsidy</t>
        </is>
      </c>
      <c r="I24" s="305" t="inlineStr">
        <is>
          <t>大规模设备更新和消费品以旧换新</t>
        </is>
      </c>
      <c r="J24" s="305" t="inlineStr">
        <is>
          <t>商务部等7部门在2024年8月关于进一步做好汽车以旧换新有关工作的通知（商消费函〔2024〕392号）中建立汽车置换更新补贴框架，要求各省份自行制定补贴方案。2025年1月商办消费函〔2025〕8号延续该框架并设定全国统一上限（新能源1.5万元、燃油1.3万元）。2025年12月商办消费函2025年第467号将汽车置换更新补贴正式确立为全国统一制度：置换购买新能源乘用车补贴销售价格的8%（最高1.5万元/辆），置换购买2.0L及以下燃油乘用车补贴销售价格的6%（最高1.3万元/辆）。对个人消费者转让本人名下旧乘用车并购买新乘用车的给予补贴，置换更新与报废更新补贴不重复享受。现行实施期限为2026年1月1日至2026年12月31日。</t>
        </is>
      </c>
      <c r="K24" s="305" t="inlineStr">
        <is>
          <t>绿色经济；减缓气候变化；能源效率</t>
        </is>
      </c>
      <c r="L24" s="305" t="inlineStr">
        <is>
          <t>直接</t>
        </is>
      </c>
      <c r="M24" s="305" t="inlineStr">
        <is>
          <t>需求侧</t>
        </is>
      </c>
      <c r="N24" s="305" t="inlineStr">
        <is>
          <t>中国</t>
        </is>
      </c>
      <c r="O24" s="305" t="inlineStr">
        <is>
          <t>国家</t>
        </is>
      </c>
      <c r="P24" s="305" t="inlineStr">
        <is>
          <t>N/A</t>
        </is>
      </c>
      <c r="Q24" s="305" t="inlineStr">
        <is>
          <t>15/08/2024</t>
        </is>
      </c>
      <c r="R24" s="305" t="inlineStr">
        <is>
          <t>15/08/2024</t>
        </is>
      </c>
      <c r="S24" s="305" t="inlineStr">
        <is>
          <t>31/12/2026</t>
        </is>
      </c>
      <c r="T24" s="305" t="inlineStr">
        <is>
          <t>30/12/2025</t>
        </is>
      </c>
      <c r="U24" s="305" t="inlineStr">
        <is>
          <t>商务部等8部门办公厅于2025年12月30日联合印发2026年汽车以旧换新补贴实施细则（商办消费函2025年第467号），将汽车置换更新补贴由2024-2025年的各省自定标准调整为全国统一比例制标准：置换购买新能源乘用车补贴销售价格的8%（最高1.5万元/辆），置换购买2.0L及以下燃油乘用车补贴销售价格的6%（最高1.3万元/辆）。</t>
        </is>
      </c>
      <c r="V24" s="305">
        <f>IF(R24="","生效",IF(R24="N/A","生效",IF(TODAY()&lt;DATE(VALUE(RIGHT(R24,4)),VALUE(MID(R24,4,2)),VALUE(LEFT(R24,2))),"计划实施",IF(S24="","生效",IF(S24="N/A","生效",IF(TODAY()&lt;DATE(VALUE(RIGHT(S24,4)),VALUE(MID(S24,4,2)),VALUE(LEFT(S24,2))),"生效","已终止"))))))</f>
        <v/>
      </c>
      <c r="W24" s="305" t="inlineStr">
        <is>
          <t>商务部（主管汽车以旧换新政策统筹和置换更新框架制定）；财政部（主管补贴资金管理）；省级商务主管部门（制定本地区置换更新补贴方案并组织实施）；省级财政主管部门（主管地方补贴资金拨付）</t>
        </is>
      </c>
      <c r="X24" s="305" t="inlineStr">
        <is>
          <t>道路车辆</t>
        </is>
      </c>
      <c r="Y24" s="305" t="inlineStr">
        <is>
          <t>既有</t>
        </is>
      </c>
      <c r="Z24" s="305" t="inlineStr">
        <is>
          <t>转让旧车范围：个人消费者名下登记注册的乘用车（一般为非国三及以下排放标准的在用车，具体车龄和排放标准由各省份自行确定）。新购车辆范围：乘用车（新能源乘用车或燃油乘用车，具体参数由各省份自行确定）。转让旧车须通过二手车交易市场完成转移登记。新购车辆须为乘用车（不包括商用车）。</t>
        </is>
      </c>
      <c r="AA24" s="305" t="inlineStr">
        <is>
          <t>各省份自行确定旧车转让条件和新购车辆要求。</t>
        </is>
      </c>
      <c r="AB24" s="305" t="inlineStr">
        <is>
          <t>旧车须为个人消费者名下登记注册的乘用车。新购乘用车的排量和能源类型限制由各省份自行确定。置换更新与报废更新补贴不重复享受。</t>
        </is>
      </c>
      <c r="AC24" s="305" t="inlineStr">
        <is>
          <t>个人</t>
        </is>
      </c>
      <c r="AD24" s="305" t="inlineStr">
        <is>
          <t>个人消费者（自然人），须为转让旧车和新购车辆的同一所有人。不包括企业和机构。转让旧车和购买新车须在同一消费者名下。</t>
        </is>
      </c>
      <c r="AE24" s="305" t="inlineStr">
        <is>
          <t>购买或使用；转移、转让或交易</t>
        </is>
      </c>
      <c r="AF24" s="305" t="inlineStr">
        <is>
          <t>个人消费者将名下的在用乘用车通过二手车交易市场转让出售（办理转移登记），并购买新乘用车（新能源或燃油）。转让旧车和购买新车须在规定期限内完成。凭旧车转让发票、新购车辆发票和登记证书等材料向当地商务主管部门或通过指定线上平台提交补贴申请。</t>
        </is>
      </c>
      <c r="AG24" s="305" t="inlineStr">
        <is>
          <t>6%-8% of sales price</t>
        </is>
      </c>
      <c r="AH24" s="305" t="inlineStr">
        <is>
          <t>% of new vehicle sales price</t>
        </is>
      </c>
      <c r="AI24" s="305" t="inlineStr">
        <is>
          <t>2026年标准（商办消费函2025年第467号）：置换购买新能源乘用车，补贴新车销售价格的8%，最高1.5万元/辆；置换购买2.0升及以下排量燃油乘用车，补贴新车销售价格的6%，最高1.3万元/辆。2024-2025年标准由各省份在商消费函〔2024〕392号及商办消费函〔2025〕8号框架下自行确定，一般新能源1.5-2.0万元/辆、燃油0.8-1.5万元/辆。置换更新与报废更新补贴不重复享受。</t>
        </is>
      </c>
      <c r="AJ24" s="305" t="inlineStr">
        <is>
          <t>申请人须为个人消费者，转让旧车所有人与新购车辆所有人须为同一人。转让旧车须通过合法二手车交易渠道完成转移登记，取得二手车销售发票。新购车辆须取得机动车登记证书和行驶证。通过各省份指定的线上平台或线下窗口提交补贴申请，附身份证明、二手车销售发票、新购车辆发票和登记证书等材料。置换更新补贴与报废更新补贴不可重复享受。</t>
        </is>
      </c>
      <c r="AK24" s="305" t="inlineStr">
        <is>
          <t>N/A</t>
        </is>
      </c>
      <c r="AL24" s="305" t="inlineStr">
        <is>
          <t>2026年补贴金额按新车销售价格×对应补贴比例计算，且不超过各车型最高补贴上限。每位个人消费者只能选择享受一次报废更新或一次置换更新补贴。2024-2025年按各省份自定标准计算。</t>
        </is>
      </c>
      <c r="AM24" s="305" t="inlineStr">
        <is>
          <t>N/A</t>
        </is>
      </c>
      <c r="AN24" s="305" t="inlineStr">
        <is>
          <t>N/A</t>
        </is>
      </c>
      <c r="AO24" s="305" t="inlineStr">
        <is>
          <t>N/A</t>
        </is>
      </c>
      <c r="AP24" s="305" t="inlineStr">
        <is>
          <t>N/A</t>
        </is>
      </c>
      <c r="AQ24" s="305" t="inlineStr">
        <is>
          <t>新能源乘用车：销售价格的8%，最高1.5万元/辆；2.0L及以下燃油乘用车：销售价格的6%，最高1.3万元/辆（2026年全国统一标准）。2024-2025年由各省份自行设定。</t>
        </is>
      </c>
      <c r="AR24" s="305" t="inlineStr">
        <is>
          <t>N/A</t>
        </is>
      </c>
      <c r="AS24" s="305" t="inlineStr">
        <is>
          <t>2026年实行全国统一标准，资金由超长期特别国债和地方配套按比例分担。个人消费者通过全国统一线上平台提交申请，经审核后由财政部门拨付至消费者个人银行账户。2024-2025年由各省份依据国家框架自行确定分担比例和拨付方式。</t>
        </is>
      </c>
      <c r="AT24" s="305" t="inlineStr">
        <is>
          <t>各省份实施期限一般与汽车报废更新补贴政策一致，自2024年8月起至2024年12月31日。具体起止时间以各省份公布的置换更新补贴方案为准。</t>
        </is>
      </c>
      <c r="AU24" s="305" t="inlineStr">
        <is>
          <t>各省份商务主管部门负责置换更新补贴申请审核。公安部门负责车辆转移登记和新注册登记信息核验。对提供虚假信息、恶意套取或重复申领补贴的，追回已拨付补贴，并依法依规追究责任。置换更新与报废更新补贴信息共享互查，防止重复申领。省级财政和商务主管部门负责资金监管和绩效管理。</t>
        </is>
      </c>
      <c r="AV24" s="305" t="inlineStr">
        <is>
          <t>N/A</t>
        </is>
      </c>
      <c r="AW24" s="305" t="inlineStr">
        <is>
          <t>N/A</t>
        </is>
      </c>
      <c r="AX24" s="305" t="inlineStr">
        <is>
          <t>N/A</t>
        </is>
      </c>
      <c r="AY24" s="305" t="inlineStr">
        <is>
          <t>N/A</t>
        </is>
      </c>
      <c r="AZ24" s="305" t="inlineStr">
        <is>
          <t>N/A</t>
        </is>
      </c>
      <c r="BA24" s="305" t="inlineStr">
        <is>
          <t>N/A</t>
        </is>
      </c>
      <c r="BB24" s="305" t="inlineStr">
        <is>
          <t>N/A</t>
        </is>
      </c>
      <c r="BC24" s="305" t="inlineStr">
        <is>
          <t>N/A</t>
        </is>
      </c>
      <c r="BD24" s="305" t="inlineStr">
        <is>
          <t>N/A</t>
        </is>
      </c>
      <c r="BE24" s="305" t="inlineStr">
        <is>
          <t>N/A</t>
        </is>
      </c>
      <c r="BF24" s="305" t="inlineStr">
        <is>
          <t>N/A</t>
        </is>
      </c>
      <c r="BG24" s="305" t="inlineStr">
        <is>
          <t>N/A</t>
        </is>
      </c>
      <c r="BH24" s="305" t="inlineStr">
        <is>
          <t>H49</t>
        </is>
      </c>
      <c r="BI24" s="305" t="inlineStr">
        <is>
          <t>CO2</t>
        </is>
      </c>
      <c r="BJ24" s="305" t="inlineStr">
        <is>
          <t>正向</t>
        </is>
      </c>
      <c r="BK24" s="305" t="inlineStr">
        <is>
          <t>污染防治；产业发展</t>
        </is>
      </c>
      <c r="BL24" s="305" t="inlineStr">
        <is>
          <t>关于进一步做好汽车以旧换新有关工作的通知（商消费函〔2024〕392号）；关于做好2025年汽车以旧换新工作的通知（商办消费函〔2025〕8号）；2026年汽车以旧换新补贴实施细则（商办消费函2025年第467号）；推动大规模设备更新和消费品以旧换新行动方案（国发〔2024〕7号）</t>
        </is>
      </c>
      <c r="BM24" s="305" t="inlineStr">
        <is>
          <t>https://www.mofcom.gov.cn/zfxxgk/gkml/art/2024/art_d4224d2ebd8b4120875bc99963538fbe.html</t>
        </is>
      </c>
      <c r="BN24" s="305" t="inlineStr">
        <is>
          <t>https://www.mofcom.gov.cn/zfxxgk/gkml/art/2024/art_d4224d2ebd8b4120875bc99963538fbe.html; https://www.gov.cn/zhengce/zhengceku/202501/content_6999564.htm; https://policy.mofcom.gov.cn/claw/clawContent.shtml?id=104379; https://www.gov.cn/zhengce/content/202403/content_6939136.htm</t>
        </is>
      </c>
    </row>
    <row r="25">
      <c r="A25" s="305" t="inlineStr">
        <is>
          <t>CHNSUBVPSI04S000</t>
        </is>
      </c>
      <c r="B25" s="305" t="inlineStr">
        <is>
          <t>工具</t>
        </is>
      </c>
      <c r="C25" s="305" t="inlineStr">
        <is>
          <t>补贴</t>
        </is>
      </c>
      <c r="D25" s="305" t="inlineStr">
        <is>
          <t>低碳车辆购置补贴</t>
        </is>
      </c>
      <c r="E25" s="305" t="inlineStr">
        <is>
          <t>交通</t>
        </is>
      </c>
      <c r="F25" s="305" t="inlineStr">
        <is>
          <t>城市公共交通</t>
        </is>
      </c>
      <c r="G25" s="305" t="inlineStr">
        <is>
          <t>新能源城市公交车及动力电池更新补贴</t>
        </is>
      </c>
      <c r="H25" s="305" t="inlineStr">
        <is>
          <t>New energy city bus and power battery renewal subsidy</t>
        </is>
      </c>
      <c r="I25" s="305" t="inlineStr">
        <is>
          <t>大规模设备更新和消费品以旧换新</t>
        </is>
      </c>
      <c r="J25" s="305" t="inlineStr">
        <is>
          <t>交通运输部、财政部（2024年）和交通运输部办公厅、国家发展改革委办公厅（2025-2026年联合财政部办公厅）依据国务院推动大规模设备更新和消费品以旧换新行动方案（国发〔2024〕7号），连续三年实施新能源城市公交车及动力电池更新补贴。2024年7月印发交运函〔2024〕390号，2025年2月印发交办运〔2025〕4号，2026年5月印发交办运〔2026〕28号。对城市公交企业更新车龄8年及以上的新能源城市公交车及更换动力电池给予定额补贴：更新新能源城市公交车每辆平均补贴8万元（2024-2026年持续）；更换动力电池每辆补贴4.2万元，且不高于新购动力电池价格的50%。车龄门槛逐年放宽：2024年覆盖2016年底前注册车辆，2025年扩至2017年底前，2026年进一步扩至2018年底前。资金由中央和地方按比例分担（东部85:15、中部90:10、西部95:5），2025-2026年由超长期特别国债支持。现行实施期限为2026年1月1日至2026年12月31日。</t>
        </is>
      </c>
      <c r="K25" s="305" t="inlineStr">
        <is>
          <t>绿色经济；减缓气候变化；能源效率</t>
        </is>
      </c>
      <c r="L25" s="305" t="inlineStr">
        <is>
          <t>直接</t>
        </is>
      </c>
      <c r="M25" s="305" t="inlineStr">
        <is>
          <t>供给侧</t>
        </is>
      </c>
      <c r="N25" s="305" t="inlineStr">
        <is>
          <t>中国</t>
        </is>
      </c>
      <c r="O25" s="305" t="inlineStr">
        <is>
          <t>国家</t>
        </is>
      </c>
      <c r="P25" s="305" t="inlineStr">
        <is>
          <t>N/A</t>
        </is>
      </c>
      <c r="Q25" s="305" t="inlineStr">
        <is>
          <t>29/07/2024</t>
        </is>
      </c>
      <c r="R25" s="305" t="inlineStr">
        <is>
          <t>29/07/2024</t>
        </is>
      </c>
      <c r="S25" s="305" t="inlineStr">
        <is>
          <t>31/12/2026</t>
        </is>
      </c>
      <c r="T25" s="305" t="inlineStr">
        <is>
          <t>01/05/2026</t>
        </is>
      </c>
      <c r="U25" s="305" t="inlineStr">
        <is>
          <t>交通运输部办公厅、国家发展改革委办公厅于2026年5月1日联合印发2026年新能源城市公交车及动力电池更新补贴实施细则（交办运〔2026〕28号），将政策延续至2026年全年。更新新能源城市公交车每辆平均补贴8万元，更换动力电池每辆补贴4.2万元（不高于新购电池价格的50%）。车龄门槛进一步放宽至2018年12月31日前注册登记的车辆。此前2025年2月交办运〔2025〕4号已延续该政策，并将车龄门槛从2016年放宽至2017年。</t>
        </is>
      </c>
      <c r="V25" s="305">
        <f>IF(R25="","生效",IF(R25="N/A","生效",IF(TODAY()&lt;DATE(VALUE(RIGHT(R25,4)),VALUE(MID(R25,4,2)),VALUE(LEFT(R25,2))),"计划实施",IF(S25="","生效",IF(S25="N/A","生效",IF(TODAY()&lt;DATE(VALUE(RIGHT(S25,4)),VALUE(MID(S25,4,2)),VALUE(LEFT(S25,2))),"生效","已终止"))))))</f>
        <v/>
      </c>
      <c r="W25" s="305" t="inlineStr">
        <is>
          <t>交通运输部（主管城市公交行业管理和车辆更新资格审核）；财政部（主管补贴资金管理和拨付）；国家发展改革委（主管投资政策和特别国债资金统筹）；省级交通运输、财政和发展改革主管部门</t>
        </is>
      </c>
      <c r="X25" s="305" t="inlineStr">
        <is>
          <t>道路车辆；电池</t>
        </is>
      </c>
      <c r="Y25" s="305" t="inlineStr">
        <is>
          <t>既有</t>
        </is>
      </c>
      <c r="Z25" s="305" t="inlineStr">
        <is>
          <t>更新新能源城市公交车：车龄8年及以上（2026年标准为2018年12月31日前注册登记，2025年为2017年12月31日前，2024年为2016年12月31日前）的城市公交车。新购公交车须为纯电动、插电式混合动力或氢燃料电池车辆，使用性质须为公交客运。更换动力电池：2026年12月31日前超出质保期或不满足安全运营条件的新能源城市公交车动力电池，更换后的电池须为2024年1月1日后生产，质保年限不低于5年，满足GB 38031—2020标准。</t>
        </is>
      </c>
      <c r="AA25" s="305" t="inlineStr">
        <is>
          <t>N/A</t>
        </is>
      </c>
      <c r="AB25" s="305" t="inlineStr">
        <is>
          <t>公交车车龄须≥8年，即2018年12月31日前（含）注册登记（2026年标准）。2025年为2017年12月31日前，2024年为2016年12月31日前。新购公交车须纳入新能源汽车车型目录。动力电池更换补贴金额不高于新购动力电池价格的50%。</t>
        </is>
      </c>
      <c r="AC25" s="305" t="inlineStr">
        <is>
          <t>企业</t>
        </is>
      </c>
      <c r="AD25" s="305" t="inlineStr">
        <is>
          <t>依法取得城市公共汽电车线路运营权的城市公交企业。包括国有和民营城市公交运营企业。申请人须为公交车辆的登记所有人和运营人。</t>
        </is>
      </c>
      <c r="AE25" s="305" t="inlineStr">
        <is>
          <t>处置、收集或分类（消费后）；购买或使用</t>
        </is>
      </c>
      <c r="AF25" s="305" t="inlineStr">
        <is>
          <t>城市公交企业报废注销车龄8年及以上的旧公交车（不限定燃油或新能源），购买符合条件的新能源城市公交车，或对在用公交车更换全套动力电池。报废旧车须在具有资质的报废机动车回收拆解企业拆解并取得报废回收证明和注销证明。新购车辆须取得机动车登记证书和行驶证。动力电池更换须由具备资质的电池生产或更换企业实施，并出具更换验收证明。</t>
        </is>
      </c>
      <c r="AG25" s="305" t="inlineStr">
        <is>
          <t>4.2-8.0</t>
        </is>
      </c>
      <c r="AH25" s="305" t="inlineStr">
        <is>
          <t>万元/辆</t>
        </is>
      </c>
      <c r="AI25" s="305" t="inlineStr">
        <is>
          <t>更新新能源城市公交车：每辆平均补贴8万元，各地可在此框架内根据资金安排制定本地具体标准。更换动力电池：每辆车补贴4.2万元，且补贴金额原则上不高于新购动力电池价格的50%。来源：交运函〔2024〕390号。</t>
        </is>
      </c>
      <c r="AJ25" s="305" t="inlineStr">
        <is>
          <t>申请人须向当地交通运输主管部门提交补贴申请，附报废机动车回收证明、机动车注销证明（如报废更新）、新购车辆机动车登记证书和行驶证（如购新）、动力电池更换验收证明（如更换电池）、公交线路运营权证明等材料。报废旧车须在具有资质的报废机动车回收拆解企业拆解。新购公交车须符合新能源车型要求，动力电池须满足GB 38031—2020标准。相关证明材料须在2024年7月1日至2024年12月31日期间取得。申请截止日期为2025年1月20日（可补正至2025年2月10日）。</t>
        </is>
      </c>
      <c r="AK25" s="305" t="inlineStr">
        <is>
          <t>N/A</t>
        </is>
      </c>
      <c r="AL25" s="305" t="inlineStr">
        <is>
          <t>更新公交车补贴按实际更新车辆数×各地确定的单车补贴标准计算。更换动力电池补贴按实际更换电池车辆数×4.2万元/辆计算，且不高于新购动力电池价格的50%。各地可在国家框架内制定本地具体补贴标准。省级交通运输部门于2025年2月28日前通过'城乡道路客运燃料消耗信息申报与补贴管理系统'汇总填报更新数据。</t>
        </is>
      </c>
      <c r="AM25" s="305" t="inlineStr">
        <is>
          <t>N/A</t>
        </is>
      </c>
      <c r="AN25" s="305" t="inlineStr">
        <is>
          <t>N/A</t>
        </is>
      </c>
      <c r="AO25" s="305" t="inlineStr">
        <is>
          <t>N/A</t>
        </is>
      </c>
      <c r="AP25" s="305" t="inlineStr">
        <is>
          <t>N/A</t>
        </is>
      </c>
      <c r="AQ25" s="305" t="inlineStr">
        <is>
          <t>更新公交车：每辆平均补贴8万元（各地可在此框架内自行制定本地标准）。更换动力电池：每辆车补贴4.2万元，且不高于新购动力电池价格的50%。各地不得要求将报废公交车和报废动力电池交售给指定企业。</t>
        </is>
      </c>
      <c r="AR25" s="305" t="inlineStr">
        <is>
          <t>N/A</t>
        </is>
      </c>
      <c r="AS25" s="305" t="inlineStr">
        <is>
          <t>财政部通过转移支付方式预拨60%补助资金至省级财政。城市公交企业向当地交通运输主管部门提出申请，经审核、公示无异议后，由财政部门将补贴资金拨付至企业账户。中央和地方按比例分担：东部省份85:15、中部省份90:10、西部省份95:5。后续根据省级交通部门在'城乡道路客运燃料消耗信息申报与补贴管理系统'汇总填报的实际发放数据拨付余款。</t>
        </is>
      </c>
      <c r="AT25" s="305" t="inlineStr">
        <is>
          <t>2026年1月1日至2026年12月31日（现行周期）。2024年为7月29日至12月31日，2025年为1月1日至12月31日。相关证明材料须在当年度内取得，补贴申请截止日期按各年度实施细则执行。</t>
        </is>
      </c>
      <c r="AU25" s="305" t="inlineStr">
        <is>
          <t>交通运输主管部门负责车辆更新和电池更换资格审核。财政部门负责补贴资金管理和拨付。发展改革部门负责特别国债资金统筹。对提交虚假材料、骗取补贴资金的，追回已拨付补贴，并依法依规严肃处理。各地不得要求将报废公交车和报废动力电池交售给指定企业，不得另行设定具有地域性、技术产品指向性的补贴目录或企业名单。建立绩效管理和监督机制。</t>
        </is>
      </c>
      <c r="AV25" s="305" t="inlineStr">
        <is>
          <t>N/A</t>
        </is>
      </c>
      <c r="AW25" s="305" t="inlineStr">
        <is>
          <t>N/A</t>
        </is>
      </c>
      <c r="AX25" s="305" t="inlineStr">
        <is>
          <t>N/A</t>
        </is>
      </c>
      <c r="AY25" s="305" t="inlineStr">
        <is>
          <t>N/A</t>
        </is>
      </c>
      <c r="AZ25" s="305" t="inlineStr">
        <is>
          <t>N/A</t>
        </is>
      </c>
      <c r="BA25" s="305" t="inlineStr">
        <is>
          <t>N/A</t>
        </is>
      </c>
      <c r="BB25" s="305" t="inlineStr">
        <is>
          <t>N/A</t>
        </is>
      </c>
      <c r="BC25" s="305" t="inlineStr">
        <is>
          <t>N/A</t>
        </is>
      </c>
      <c r="BD25" s="305" t="inlineStr">
        <is>
          <t>N/A</t>
        </is>
      </c>
      <c r="BE25" s="305" t="inlineStr">
        <is>
          <t>N/A</t>
        </is>
      </c>
      <c r="BF25" s="305" t="inlineStr">
        <is>
          <t>N/A</t>
        </is>
      </c>
      <c r="BG25" s="305" t="inlineStr">
        <is>
          <t>N/A</t>
        </is>
      </c>
      <c r="BH25" s="305" t="inlineStr">
        <is>
          <t>H49</t>
        </is>
      </c>
      <c r="BI25" s="305" t="inlineStr">
        <is>
          <t>CO2</t>
        </is>
      </c>
      <c r="BJ25" s="305" t="inlineStr">
        <is>
          <t>正向</t>
        </is>
      </c>
      <c r="BK25" s="305" t="inlineStr">
        <is>
          <t>污染防治；能源安全；公众健康</t>
        </is>
      </c>
      <c r="BL25" s="305" t="inlineStr">
        <is>
          <t>新能源城市公交车及动力电池更新补贴实施细则（交运函〔2024〕390号）；2025年新能源城市公交车及动力电池更新补贴实施细则（交办运〔2025〕4号）；2026年新能源城市公交车及动力电池更新补贴实施细则（交办运〔2026〕28号）；推动大规模设备更新和消费品以旧换新行动方案（国发〔2024〕7号）；关于加力支持大规模设备更新和消费品以旧换新的若干措施（发改环资〔2024〕1104号）</t>
        </is>
      </c>
      <c r="BM25" s="305" t="inlineStr">
        <is>
          <t>https://www.ndrc.gov.cn/xwdt/ztzl/tddgmsbgxhxfpyjhx/gzdt/202410/t20241031_1394144_ext.html</t>
        </is>
      </c>
      <c r="BN25" s="305" t="inlineStr">
        <is>
          <t>https://xxgk.mot.gov.cn/2020/jigou/ysfws/202409/t20240925_4156949.html; https://policy.mofcom.gov.cn/claw/clawContent.shtml?id=103251; https://www.gov.cn/zhengce/content/202403/content_6939136.htm; https://www.ndrc.gov.cn/xxgk/zcfb/tz/202404/t20240409_1364672.html</t>
        </is>
      </c>
    </row>
    <row r="26">
      <c r="A26" s="305" t="inlineStr">
        <is>
          <t>CHNSUBECDI01S000</t>
        </is>
      </c>
      <c r="B26" s="305" t="inlineStr">
        <is>
          <t>工具</t>
        </is>
      </c>
      <c r="C26" s="305" t="inlineStr">
        <is>
          <t>补贴</t>
        </is>
      </c>
      <c r="D26" s="305" t="inlineStr">
        <is>
          <t>可再生电力差价合约（CfD）</t>
        </is>
      </c>
      <c r="E26" s="305" t="inlineStr">
        <is>
          <t>能源</t>
        </is>
      </c>
      <c r="F26" s="305" t="inlineStr">
        <is>
          <t>可再生电力；风电；太阳能发电；新能源发电</t>
        </is>
      </c>
      <c r="G26" s="305" t="inlineStr">
        <is>
          <t>新能源可持续发展价格结算机制</t>
        </is>
      </c>
      <c r="H26" s="305" t="inlineStr">
        <is>
          <t>New energy sustainable price settlement mechanism</t>
        </is>
      </c>
      <c r="I26" s="305" t="inlineStr">
        <is>
          <t>新能源上网电价市场化改革</t>
        </is>
      </c>
      <c r="J26" s="305" t="inlineStr">
        <is>
          <t>中国深化新能源上网电价市场化改革，建立支持新能源可持续发展的价格结算机制。新能源上网电量进入电力市场，上网电价通过市场交易形成。纳入机制的电量按市场交易均价与机制电价进行差价结算：市场均价低于机制电价时，向新能源发电企业支付差价；市场均价高于机制电价时，由新能源发电企业返还差价。</t>
        </is>
      </c>
      <c r="K26" s="305" t="inlineStr">
        <is>
          <t>可再生能源发展；绿色经济</t>
        </is>
      </c>
      <c r="L26" s="305" t="inlineStr">
        <is>
          <t>直接</t>
        </is>
      </c>
      <c r="M26" s="305" t="inlineStr">
        <is>
          <t>供给侧</t>
        </is>
      </c>
      <c r="N26" s="305" t="inlineStr">
        <is>
          <t>中国</t>
        </is>
      </c>
      <c r="O26" s="305" t="inlineStr">
        <is>
          <t>国家</t>
        </is>
      </c>
      <c r="P26" s="305" t="inlineStr">
        <is>
          <t>N/A</t>
        </is>
      </c>
      <c r="Q26" s="305" t="inlineStr">
        <is>
          <t>27/01/2025</t>
        </is>
      </c>
      <c r="R26" s="305" t="inlineStr">
        <is>
          <t>01/06/2025</t>
        </is>
      </c>
      <c r="S26" s="305" t="inlineStr">
        <is>
          <t>N/A</t>
        </is>
      </c>
      <c r="T26" s="305" t="inlineStr">
        <is>
          <t>N/A</t>
        </is>
      </c>
      <c r="U26" s="305" t="inlineStr">
        <is>
          <t>N/A</t>
        </is>
      </c>
      <c r="V26" s="305">
        <f>IF(R26="","生效",IF(R26="N/A","生效",IF(TODAY()&lt;DATE(VALUE(RIGHT(R26,4)),VALUE(MID(R26,4,2)),VALUE(LEFT(R26,2))),"计划实施",IF(S26="","生效",IF(S26="N/A","生效",IF(TODAY()&lt;DATE(VALUE(RIGHT(S26,4)),VALUE(MID(S26,4,2)),VALUE(LEFT(S26,2))),"生效","已终止"))))))</f>
        <v/>
      </c>
      <c r="W26" s="305" t="inlineStr">
        <is>
          <t>国家发展改革委；国家能源局；省级价格和能源主管部门；电力市场运营机构</t>
        </is>
      </c>
      <c r="X26" s="305" t="inlineStr">
        <is>
          <t>电力；太阳能；风能；其他可再生能源</t>
        </is>
      </c>
      <c r="Y26" s="305" t="inlineStr">
        <is>
          <t>新建；既有</t>
        </is>
      </c>
      <c r="Z26" s="305" t="inlineStr">
        <is>
          <t>符合机制条件的新能源项目上网电量，包括存量项目和增量项目，主要包括风电、太阳能发电等新能源发电。</t>
        </is>
      </c>
      <c r="AA26" s="305" t="inlineStr">
        <is>
          <t>N/A</t>
        </is>
      </c>
      <c r="AB26" s="305" t="inlineStr">
        <is>
          <t>纳入价格结算机制的电量；存量项目和增量项目分别适用不同规则，增量项目机制电价通过竞争机制确定。</t>
        </is>
      </c>
      <c r="AC26" s="305" t="inlineStr">
        <is>
          <t>企业</t>
        </is>
      </c>
      <c r="AD26" s="305" t="inlineStr">
        <is>
          <t>参与机制结算或费用分摊的新能源发电企业和电力市场主体。</t>
        </is>
      </c>
      <c r="AE26" s="305" t="inlineStr">
        <is>
          <t>可再生电力发电和价格结算</t>
        </is>
      </c>
      <c r="AF26" s="305" t="inlineStr">
        <is>
          <t>符合条件的新能源电量发电、进入市场交易，并按机制电价进行差价结算。</t>
        </is>
      </c>
      <c r="AG26" s="305" t="inlineStr">
        <is>
          <t>公式</t>
        </is>
      </c>
      <c r="AH26" s="305" t="inlineStr">
        <is>
          <t>元/兆瓦时价差</t>
        </is>
      </c>
      <c r="AI26" s="305" t="inlineStr">
        <is>
          <t>差价结算金额依据机制电量乘以机制电价与市场交易均价的差额计算；市场均价低于机制电价时形成对发电企业的支付，高于机制电价时由发电企业返还差价；来源为2025年国家发展改革委、国家能源局通知。</t>
        </is>
      </c>
      <c r="AJ26" s="305" t="inlineStr">
        <is>
          <t>新能源上网电量进入电力市场、上网电价通过市场交易形成；纳入机制的电量按存量项目和增量项目规则与机制电价结算。</t>
        </is>
      </c>
      <c r="AK26" s="305" t="inlineStr">
        <is>
          <t>差价结算金额 = 机制电量 ×（机制电价 - 市场交易均价）。</t>
        </is>
      </c>
      <c r="AL26" s="305" t="inlineStr">
        <is>
          <t>市场交易均价低于机制电价时，向新能源发电企业支付差价；高于机制电价时，由新能源发电企业返还差价。</t>
        </is>
      </c>
      <c r="AM26" s="305" t="inlineStr">
        <is>
          <t>N/A</t>
        </is>
      </c>
      <c r="AN26" s="305" t="inlineStr">
        <is>
          <t>N/A</t>
        </is>
      </c>
      <c r="AO26" s="305" t="inlineStr">
        <is>
          <t>N/A</t>
        </is>
      </c>
      <c r="AP26" s="305" t="inlineStr">
        <is>
          <t>N/A</t>
        </is>
      </c>
      <c r="AQ26" s="305" t="inlineStr">
        <is>
          <t>机制电量规模和机制电价按存量项目、增量项目规则确定；国家通知未规定固定全国预算。</t>
        </is>
      </c>
      <c r="AR26" s="305" t="inlineStr">
        <is>
          <t>N/A</t>
        </is>
      </c>
      <c r="AS26" s="305" t="inlineStr">
        <is>
          <t>纳入机制的新能源电量按市场交易均价与机制电价进行双向差价结算。</t>
        </is>
      </c>
      <c r="AT26" s="305" t="inlineStr">
        <is>
          <t>国家通知未明确规定。</t>
        </is>
      </c>
      <c r="AU26" s="305" t="inlineStr">
        <is>
          <t>通过电力市场结算，以及省级机制电量、机制电价和费用分摊安排执行。</t>
        </is>
      </c>
      <c r="AV26" s="305" t="inlineStr">
        <is>
          <t>N/A</t>
        </is>
      </c>
      <c r="AW26" s="305" t="inlineStr">
        <is>
          <t>N/A</t>
        </is>
      </c>
      <c r="AX26" s="305" t="inlineStr">
        <is>
          <t>N/A</t>
        </is>
      </c>
      <c r="AY26" s="305" t="inlineStr">
        <is>
          <t>N/A</t>
        </is>
      </c>
      <c r="AZ26" s="305" t="inlineStr">
        <is>
          <t>N/A</t>
        </is>
      </c>
      <c r="BA26" s="305" t="inlineStr">
        <is>
          <t>N/A</t>
        </is>
      </c>
      <c r="BB26" s="305" t="inlineStr">
        <is>
          <t>N/A</t>
        </is>
      </c>
      <c r="BC26" s="305" t="inlineStr">
        <is>
          <t>N/A</t>
        </is>
      </c>
      <c r="BD26" s="305" t="inlineStr">
        <is>
          <t>N/A</t>
        </is>
      </c>
      <c r="BE26" s="305" t="inlineStr">
        <is>
          <t>N/A</t>
        </is>
      </c>
      <c r="BF26" s="305" t="inlineStr">
        <is>
          <t>N/A</t>
        </is>
      </c>
      <c r="BG26" s="305" t="inlineStr">
        <is>
          <t>N/A</t>
        </is>
      </c>
      <c r="BH26" s="305" t="inlineStr">
        <is>
          <t>D35</t>
        </is>
      </c>
      <c r="BI26" s="305" t="inlineStr">
        <is>
          <t>CO2</t>
        </is>
      </c>
      <c r="BJ26" s="305" t="inlineStr">
        <is>
          <t>正向</t>
        </is>
      </c>
      <c r="BK26" s="305" t="inlineStr">
        <is>
          <t>能源安全；技术创新；产业发展</t>
        </is>
      </c>
      <c r="BL26" s="305" t="inlineStr">
        <is>
          <t>国家发展改革委 国家能源局关于深化新能源上网电价市场化改革 促进新能源高质量发展的通知</t>
        </is>
      </c>
      <c r="BM26" s="305" t="inlineStr">
        <is>
          <t>https://www.ndrc.gov.cn/xxgk/zcfb/tz/202502/t20250209_1396066.html</t>
        </is>
      </c>
      <c r="BN26" s="305" t="inlineStr">
        <is>
          <t>N/A</t>
        </is>
      </c>
    </row>
    <row r="27">
      <c r="A27" s="305" t="inlineStr">
        <is>
          <t>CHNSUBRTSI01S000</t>
        </is>
      </c>
      <c r="B27" s="305" t="inlineStr">
        <is>
          <t>工具</t>
        </is>
      </c>
      <c r="C27" s="305" t="inlineStr">
        <is>
          <t>补贴</t>
        </is>
      </c>
      <c r="D27" s="305" t="inlineStr">
        <is>
          <t>回收处理奖补</t>
        </is>
      </c>
      <c r="E27" s="305" t="inlineStr">
        <is>
          <t>废弃物</t>
        </is>
      </c>
      <c r="F27" s="305" t="inlineStr">
        <is>
          <t>电子废弃物回收处理</t>
        </is>
      </c>
      <c r="G27" s="305" t="inlineStr">
        <is>
          <t>废弃电器电子产品回收处理奖补</t>
        </is>
      </c>
      <c r="H27" s="305" t="inlineStr">
        <is>
          <t>Waste electrical and electronic equipment recycling and treatment subsidy</t>
        </is>
      </c>
      <c r="I27" s="305" t="inlineStr">
        <is>
          <t>循环经济发展规划；生产者责任延伸制度</t>
        </is>
      </c>
      <c r="J27" s="305" t="inlineStr">
        <is>
          <t>财政部、生态环境部依据废弃电器电子产品回收处理管理条例，印发废弃电器电子产品处理专项资金管理办法（财资环〔2024〕119号），自2024年起将废弃电器电子产品处理资金由原生产者缴纳基金模式改为中央财政一般公共预算安排的专项资金模式。专项资金采取"以奖代补"方式，按因素法分配：上一年度规范回收处理量（权重70%）、地方固体废物污染防治投入（15%）、居民实际拥有家电数量（10%）、许可核定回收处理产能实际运行负荷率（5%）。支持范围覆盖废弃电器电子产品处理目录五类产品：电视机、电冰箱、洗衣机、空气调节器、微型计算机。实施期限为2024年至2027年。2024年安排75亿元，2025年安排50亿元。2023年12月31日以前已回收处理但尚未补贴的，经生态环境部核实后可分期据实拨付。</t>
        </is>
      </c>
      <c r="K27" s="305" t="inlineStr">
        <is>
          <t>循环经济；资源节约</t>
        </is>
      </c>
      <c r="L27" s="305" t="inlineStr">
        <is>
          <t>间接</t>
        </is>
      </c>
      <c r="M27" s="305" t="inlineStr">
        <is>
          <t>供给侧</t>
        </is>
      </c>
      <c r="N27" s="305" t="inlineStr">
        <is>
          <t>中国</t>
        </is>
      </c>
      <c r="O27" s="305" t="inlineStr">
        <is>
          <t>国家</t>
        </is>
      </c>
      <c r="P27" s="305" t="inlineStr">
        <is>
          <t>N/A</t>
        </is>
      </c>
      <c r="Q27" s="305" t="inlineStr">
        <is>
          <t>13/09/2024</t>
        </is>
      </c>
      <c r="R27" s="305" t="inlineStr">
        <is>
          <t>13/09/2024</t>
        </is>
      </c>
      <c r="S27" s="305" t="inlineStr">
        <is>
          <t>31/12/2027</t>
        </is>
      </c>
      <c r="T27" s="305" t="inlineStr">
        <is>
          <t>N/A</t>
        </is>
      </c>
      <c r="U27" s="305" t="inlineStr">
        <is>
          <t>N/A</t>
        </is>
      </c>
      <c r="V27" s="305">
        <f>IF(R27="","生效",IF(R27="N/A","生效",IF(TODAY()&lt;DATE(VALUE(RIGHT(R27,4)),VALUE(MID(R27,4,2)),VALUE(LEFT(R27,2))),"计划实施",IF(S27="","生效",IF(S27="N/A","生效",IF(TODAY()&lt;DATE(VALUE(RIGHT(S27,4)),VALUE(MID(S27,4,2)),VALUE(LEFT(S27,2))),"生效","已终止"))))))</f>
        <v/>
      </c>
      <c r="W27" s="305" t="inlineStr">
        <is>
          <t>财政部（主管专项资金管理和拨付）；生态环境部（主管废弃电器电子产品处理企业资格许可和规范处理量核定）；省级财政主管部门；省级生态环境主管部门</t>
        </is>
      </c>
      <c r="X27" s="305" t="inlineStr">
        <is>
          <t>市政废物</t>
        </is>
      </c>
      <c r="Y27" s="305" t="inlineStr">
        <is>
          <t>既有</t>
        </is>
      </c>
      <c r="Z27" s="305" t="inlineStr">
        <is>
          <t>列入废弃电器电子产品处理目录的废弃电器电子产品，目前包括五类：电视机（含CRT电视、液晶电视等）、电冰箱（含冷藏冷冻箱、冷柜等）、洗衣机（含波轮洗衣机、滚筒洗衣机等）、空气调节器（含窗式空调、分体式空调、中央空调等）、微型计算机（含台式机、笔记本电脑、平板电脑等）。处理企业须依法取得废弃电器电子产品处理资格许可。</t>
        </is>
      </c>
      <c r="AA27" s="305" t="inlineStr">
        <is>
          <t>N/A</t>
        </is>
      </c>
      <c r="AB27" s="305" t="inlineStr">
        <is>
          <t>须为列入废弃电器电子产品处理目录的产品类别。2023年12月31日以前已回收处理的存量，经生态环境部核实后可分期拨付补贴。</t>
        </is>
      </c>
      <c r="AC27" s="305" t="inlineStr">
        <is>
          <t>企业</t>
        </is>
      </c>
      <c r="AD27" s="305" t="inlineStr">
        <is>
          <t>依法取得废弃电器电子产品处理资格证书的处理企业。须遵守废弃电器电子产品回收处理相关环保标准和技术规范。不包括前端回收商（前端回收环节不享受本专项资金补贴，仅规范拆解处理环节享受）。</t>
        </is>
      </c>
      <c r="AE27" s="305" t="inlineStr">
        <is>
          <t>回收、再利用或其他消费后处理</t>
        </is>
      </c>
      <c r="AF27" s="305" t="inlineStr">
        <is>
          <t>具有资质的处理企业对废弃电器电子产品进行规范回收、拆解、分离和资源化利用处理。处理过程须符合废弃电器电子产品处理污染控制技术规范等环保要求。处理企业须如实填报处理数量和产物去向，接受生态环境部门核查。通过生态环境部废弃电器电子产品回收处理信息管理系统报送处理数据。</t>
        </is>
      </c>
      <c r="AG27" s="305" t="inlineStr">
        <is>
          <t>N/A</t>
        </is>
      </c>
      <c r="AH27" s="305" t="inlineStr">
        <is>
          <t>元/台</t>
        </is>
      </c>
      <c r="AI27" s="305" t="inlineStr">
        <is>
          <t>补贴金额按因素法分配至各省，各省再根据本地实际情况确定对不同产品类别的补贴标准。按因素法分配权重：上一年度规范回收处理量占70%、地方固废污染防治投入占15%、居民实际拥有家电数量占10%、许可产能实际负荷率占5%。对2023年底前已处理但未补贴的存量，经核实后分期据实拨付。各省份具体单台补贴标准由省级财政和生态环境部门根据资金下达总量和核定处理量确定，非全国统一标准。来源：废弃电器电子产品处理专项资金管理办法（财资环〔2024〕119号）。</t>
        </is>
      </c>
      <c r="AJ27" s="305" t="inlineStr">
        <is>
          <t>申请人须为依法取得废弃电器电子产品处理资格证书的处理企业。回收处理的废弃电器电子产品须来源于废弃电器电子产品处理目录所列五类产品。处理过程须遵守HJ 527废弃电器电子产品处理污染控制技术规范等国家和行业标准。须通过生态环境部废弃电器电子产品回收处理信息管理系统如实申报回收处理数量、拆解产物去向等信息。须接受生态环境主管部门的现场核查和视频监控。处理产物须交由有资质的单位进行后续利用或处置。</t>
        </is>
      </c>
      <c r="AK27" s="305" t="inlineStr">
        <is>
          <t>N/A</t>
        </is>
      </c>
      <c r="AL27" s="305" t="inlineStr">
        <is>
          <t>中央财政按因素法分配专项资金至省级财政。某省专项资金分配额=Σ[因素i×权重i×调整系数]。主要因素及权重：上一年度规范回收处理量（70%）、地方固废污染防治投入（15%）、居民实际拥有家电数量（10%）、许可核定回收处理产能实际运行负荷率（5%）。各省根据下达的资金总量和经核定的处理企业规范处理量确定单台补贴标准。对2023年底前存量：经生态环境部核实后分期据实拨付。</t>
        </is>
      </c>
      <c r="AM27" s="305" t="inlineStr">
        <is>
          <t>N/A</t>
        </is>
      </c>
      <c r="AN27" s="305" t="inlineStr">
        <is>
          <t>N/A</t>
        </is>
      </c>
      <c r="AO27" s="305" t="inlineStr">
        <is>
          <t>N/A</t>
        </is>
      </c>
      <c r="AP27" s="305" t="inlineStr">
        <is>
          <t>75亿元（2024年）；50亿元（2025年）</t>
        </is>
      </c>
      <c r="AQ27" s="305" t="inlineStr">
        <is>
          <t>专项资金总额由中央财政年度预算确定，各省份分配额按因素法确定。对单个处理企业的补贴上限由省级财政和生态环境部门根据核定处理能力和规范处理量确定。</t>
        </is>
      </c>
      <c r="AR27" s="305" t="inlineStr">
        <is>
          <t>N/A</t>
        </is>
      </c>
      <c r="AS27" s="305" t="inlineStr">
        <is>
          <t>中央财政通过一般公共预算安排专项转移支付至省级财政。省级财政和生态环境部门根据本省因素法分配额度，结合各处理企业核定的规范回收处理量，确定单台补贴标准和各企业应得补贴金额，公示无异议后由财政部门拨付至处理企业银行账户。采取"先处理后补贴"方式，依据上年实际处理量和本年预算安排拨付。</t>
        </is>
      </c>
      <c r="AT27" s="305" t="inlineStr">
        <is>
          <t>2024年（以印发日期2024年9月13日起算）至2027年12月31日。2023年12月31日以前的存量处理量分期据实拨付。</t>
        </is>
      </c>
      <c r="AU27" s="305" t="inlineStr">
        <is>
          <t>生态环境主管部门通过处理企业现场检查、视频监控、信息系统数据核验等方式核实规范处理量。对企业虚报处理数量、提供虚假材料骗取补贴的，追回已拨付的专项资金，并依法依规予以处罚，情节严重者吊销处理资格许可。各级财政和生态环境主管部门负责专项资金使用的监督管理和绩效评价。处理企业须建立完善的废弃电器电子产品接收、贮存、拆解、产物处置台账记录。</t>
        </is>
      </c>
      <c r="AV27" s="305" t="inlineStr">
        <is>
          <t>N/A</t>
        </is>
      </c>
      <c r="AW27" s="305" t="inlineStr">
        <is>
          <t>N/A</t>
        </is>
      </c>
      <c r="AX27" s="305" t="inlineStr">
        <is>
          <t>N/A</t>
        </is>
      </c>
      <c r="AY27" s="305" t="inlineStr">
        <is>
          <t>N/A</t>
        </is>
      </c>
      <c r="AZ27" s="305" t="inlineStr">
        <is>
          <t>N/A</t>
        </is>
      </c>
      <c r="BA27" s="305" t="inlineStr">
        <is>
          <t>N/A</t>
        </is>
      </c>
      <c r="BB27" s="305" t="inlineStr">
        <is>
          <t>N/A</t>
        </is>
      </c>
      <c r="BC27" s="305" t="inlineStr">
        <is>
          <t>N/A</t>
        </is>
      </c>
      <c r="BD27" s="305" t="inlineStr">
        <is>
          <t>N/A</t>
        </is>
      </c>
      <c r="BE27" s="305" t="inlineStr">
        <is>
          <t>N/A</t>
        </is>
      </c>
      <c r="BF27" s="305" t="inlineStr">
        <is>
          <t>N/A</t>
        </is>
      </c>
      <c r="BG27" s="305" t="inlineStr">
        <is>
          <t>N/A</t>
        </is>
      </c>
      <c r="BH27" s="305" t="inlineStr">
        <is>
          <t>E38</t>
        </is>
      </c>
      <c r="BI27" s="305" t="inlineStr">
        <is>
          <t>CO2；HFCs</t>
        </is>
      </c>
      <c r="BJ27" s="305" t="inlineStr">
        <is>
          <t>正向</t>
        </is>
      </c>
      <c r="BK27" s="305" t="inlineStr">
        <is>
          <t>循环经济；污染防治；资源节约</t>
        </is>
      </c>
      <c r="BL27" s="305" t="inlineStr">
        <is>
          <t>废弃电器电子产品处理专项资金管理办法（财资环〔2024〕119号）；废弃电器电子产品回收处理管理条例（国务院令第551号，2019年修订）；废弃电器电子产品处理目录（2014年版）</t>
        </is>
      </c>
      <c r="BM27" s="305" t="inlineStr">
        <is>
          <t>https://www.gov.cn/zhengce/zhengceku/202410/content_6978234.htm</t>
        </is>
      </c>
      <c r="BN27" s="305" t="inlineStr">
        <is>
          <t>http://m.mof.gov.cn/zcfb/202409/t20240929_3944775.htm</t>
        </is>
      </c>
    </row>
    <row r="28">
      <c r="A28" s="305" t="inlineStr">
        <is>
          <t>CHNSUBCHSI01S000</t>
        </is>
      </c>
      <c r="B28" s="305" t="inlineStr">
        <is>
          <t>工具</t>
        </is>
      </c>
      <c r="C28" s="305" t="inlineStr">
        <is>
          <t>补贴</t>
        </is>
      </c>
      <c r="D28" s="305" t="inlineStr">
        <is>
          <t>清洁取暖补贴</t>
        </is>
      </c>
      <c r="E28" s="305" t="inlineStr">
        <is>
          <t>建筑</t>
        </is>
      </c>
      <c r="F28" s="305" t="inlineStr">
        <is>
          <t>农村住宅；城镇住宅</t>
        </is>
      </c>
      <c r="G28" s="305" t="inlineStr">
        <is>
          <t>北方地区冬季清洁取暖补贴</t>
        </is>
      </c>
      <c r="H28" s="305" t="inlineStr">
        <is>
          <t>Northern winter clean heating subsidy</t>
        </is>
      </c>
      <c r="I28" s="305" t="inlineStr">
        <is>
          <t>北方地区冬季清洁取暖规划；大气污染防治行动计划</t>
        </is>
      </c>
      <c r="J28" s="305" t="inlineStr">
        <is>
          <t>中央财政通过大气污染防治资金安排专项资金，支持北方地区开展冬季清洁取暖改造。补贴方式包括设备购置补贴（电热泵、燃气壁挂炉、生物质炉具、地源热泵等）和运行费用补贴（电费、燃气费补贴）。2017年启动首批试点，截至2025年已分5批覆盖88个城市。2025年财政部印发大气污染防治资金管理办法（财资环〔2025〕155号），自2026年1月1日起施行至2030年底，将农村地区运营补贴纳入因素法分配，按采暖度日数分档确定户均补贴标准，公式为：某省补贴总额="煤改气"+"煤改电"实际建成户数×户均补贴标准，并要求向农村困难群体倾斜。2025年大气污染防治资金204亿元，2026年约243.62亿元（清洁取暖运营补贴不再单列，整合进入大气污染防治资金大盘）。政策重心从大规模新增改造转向已建成项目的长效运营保障。</t>
        </is>
      </c>
      <c r="K28" s="305" t="inlineStr">
        <is>
          <t>减缓气候变化；污染防治；能源效率</t>
        </is>
      </c>
      <c r="L28" s="305" t="inlineStr">
        <is>
          <t>直接</t>
        </is>
      </c>
      <c r="M28" s="305" t="inlineStr">
        <is>
          <t>需求侧</t>
        </is>
      </c>
      <c r="N28" s="305" t="inlineStr">
        <is>
          <t>中国</t>
        </is>
      </c>
      <c r="O28" s="305" t="inlineStr">
        <is>
          <t>国家</t>
        </is>
      </c>
      <c r="P28" s="305" t="inlineStr">
        <is>
          <t>N/A</t>
        </is>
      </c>
      <c r="Q28" s="305" t="inlineStr">
        <is>
          <t>01/01/2017</t>
        </is>
      </c>
      <c r="R28" s="305" t="inlineStr">
        <is>
          <t>01/01/2017</t>
        </is>
      </c>
      <c r="S28" s="305" t="inlineStr">
        <is>
          <t>31/12/2030</t>
        </is>
      </c>
      <c r="T28" s="305" t="inlineStr">
        <is>
          <t>01/01/2026</t>
        </is>
      </c>
      <c r="U28" s="305" t="inlineStr">
        <is>
          <t>财政部印发大气污染防治资金管理办法（财资环〔2025〕155号），自2026年1月1日起施行至2030年底，替代旧版（财资环〔2022〕106号）。新办法将清洁取暖农村运营补贴由项目法改为因素法分配，按采暖度日数分档确定户均补贴标准。2026年大气污染防治资金预算约243.62亿元，清洁取暖运营补贴不再单独切块列示，整合进入整体资金大盘。同时新设"美丽蓝天建设项目"，按总投资额60%奖补（单城市6-12亿元）。</t>
        </is>
      </c>
      <c r="V28" s="305">
        <f>IF(R28="","生效",IF(R28="N/A","生效",IF(TODAY()&lt;DATE(VALUE(RIGHT(R28,4)),VALUE(MID(R28,4,2)),VALUE(LEFT(R28,2))),"计划实施",IF(S28="","生效",IF(S28="N/A","生效",IF(TODAY()&lt;DATE(VALUE(RIGHT(S28,4)),VALUE(MID(S28,4,2)),VALUE(LEFT(S28,2))),"生效","已终止"))))))</f>
        <v/>
      </c>
      <c r="W28" s="305" t="inlineStr">
        <is>
          <t>财政部（主管大气污染防治资金管理和清洁取暖资金分配）；生态环境部（主管大气污染防治和清洁取暖政策统筹）；住房城乡建设部（主管城镇清洁取暖设施建设）；国家发展改革委（主管清洁取暖规划和能源政策）；国家能源局（主管清洁能源供应保障）；省级财政、生态环境、住建、发改主管部门</t>
        </is>
      </c>
      <c r="X28" s="305" t="inlineStr">
        <is>
          <t>空间供暖系统；建筑</t>
        </is>
      </c>
      <c r="Y28" s="305" t="inlineStr">
        <is>
          <t>既有</t>
        </is>
      </c>
      <c r="Z28" s="305" t="inlineStr">
        <is>
          <t>北方地区农村和城镇既有住宅的燃煤供暖系统。涉及"煤改气"（天然气壁挂炉替代散煤锅炉/土暖气）、"煤改电"（空气源热泵、电热膜、蓄热式电暖器替代散煤燃烧）、"煤改生"（生物质成型燃料炉具替代散煤）以及地源热泵等清洁取暖技术路线。补贴覆盖设备购置和运行费用（电费、燃气费）两部分。</t>
        </is>
      </c>
      <c r="AA28" s="305" t="inlineStr">
        <is>
          <t>各地可根据本地资源和基础设施条件选择技术路线，包括电、天然气、生物质、地热、工业余热等。技术路线选择由各试点城市在实施方案中确定。</t>
        </is>
      </c>
      <c r="AB28" s="305" t="inlineStr">
        <is>
          <t>农村地区"煤改气"和"煤改电"实际建成运行户数。新办法按采暖度日数分档确定户均补贴标准，向农村困难群体倾斜。</t>
        </is>
      </c>
      <c r="AC28" s="305" t="inlineStr">
        <is>
          <t>个人</t>
        </is>
      </c>
      <c r="AD28" s="305" t="inlineStr">
        <is>
          <t>北方地区农村和城镇居民住户（自然人），以户为单位享受清洁取暖设备购置补贴和运营补贴。补贴向农村困难群体倾斜。不包括企业、机构和公共建筑。</t>
        </is>
      </c>
      <c r="AE28" s="305" t="inlineStr">
        <is>
          <t>购买或使用；生产、发电或转化</t>
        </is>
      </c>
      <c r="AF28" s="305" t="inlineStr">
        <is>
          <t>居民购买并安装清洁取暖设备（电热泵、燃气壁挂炉、生物质炉具等），替代原有散煤取暖方式；并持续使用清洁能源取暖。设备购置补贴在设备安装验收后发放（通常由地方财政直接拨付给设备供应商或通过电费/燃气费抵扣）；运营补贴按取暖季实际用电量或用气量结算，通常通过电网公司或燃气公司在电费/燃气费中抵扣。</t>
        </is>
      </c>
      <c r="AG28" s="305" t="inlineStr">
        <is>
          <t>N/A</t>
        </is>
      </c>
      <c r="AH28" s="305" t="inlineStr">
        <is>
          <t>元/户/取暖季</t>
        </is>
      </c>
      <c r="AI28" s="305" t="inlineStr">
        <is>
          <t>补贴标准由各试点城市根据本地资源条件、技术路线和财政能力自行确定，中央财政通过因素法分配补助资金。2026年起按采暖度日数分档确定户均补贴标准（因素法），公式为：补贴总额=煤改气+煤改电实际建成户数×户均补贴标准。各地设备购置补贴通常为设备价格的60%-80%（上限因技术路线和省份而异）；运营补贴通常为0.2-0.4元/千瓦时（电）或0.8-2.28元/立方米（气），每个取暖季每户补贴上限一般不超过2000-3000元。具体标准以各试点城市公布的实施方案为准。来源：大气污染防治资金管理办法（财资环〔2025〕155号）及2025-2026年度大气污染防治资金预算通知。</t>
        </is>
      </c>
      <c r="AJ28" s="305" t="inlineStr">
        <is>
          <t>申请人须为北方地区（京津冀及周边、汾渭平原、东北、西北等重点区域）农村或城镇居民住户。须在清洁取暖改造规划范围内的村庄或社区。安装的清洁取暖设备须符合国家和地方相关标准（如能效标准、排放标准）。"煤改电"用户须完成电网增容改造，"煤改气"用户须接通天然气管网。设备安装后须经乡镇/街道和县级主管部门验收合格。运营补贴须按取暖季实际用电/用气量核算，不得虚报冒领。</t>
        </is>
      </c>
      <c r="AK28" s="305" t="inlineStr">
        <is>
          <t>N/A</t>
        </is>
      </c>
      <c r="AL28" s="305" t="inlineStr">
        <is>
          <t>中央财政按因素法分配补助资金至省级财政：某省补贴总额="煤改气"+"煤改电"实际建成户数×户均补贴标准（按采暖度日数分档）。省级财政制定本省具体分配方案，将资金拨付至市县财政。各试点城市制定本地补贴标准和发放办法。运营补贴按取暖季实际用电量/用气量×单位补贴标准计算，通过电费/燃气费抵扣或银行转账方式发放。</t>
        </is>
      </c>
      <c r="AM28" s="305" t="inlineStr">
        <is>
          <t>N/A</t>
        </is>
      </c>
      <c r="AN28" s="305" t="inlineStr">
        <is>
          <t>N/A</t>
        </is>
      </c>
      <c r="AO28" s="305" t="inlineStr">
        <is>
          <t>N/A</t>
        </is>
      </c>
      <c r="AP28" s="305" t="inlineStr">
        <is>
          <t>204亿元（2025年大气污染防治资金，含清洁取暖）；约243.62亿元（2026年大气污染防治资金，清洁取暖运营补贴不再单独列示）</t>
        </is>
      </c>
      <c r="AQ28" s="305" t="inlineStr">
        <is>
          <t>运营补贴户均标准由采暖度日数分档确定（因素法），具体户均上限以财政部年度资金分配方案为准。设备购置补贴一般不超过设备价格的80%，具体上限以各试点城市实施方案为准。已享受"美丽蓝天建设项目"奖补的城市不得重复申请同项目资金。</t>
        </is>
      </c>
      <c r="AR28" s="305" t="inlineStr">
        <is>
          <t>N/A</t>
        </is>
      </c>
      <c r="AS28" s="305" t="inlineStr">
        <is>
          <t>中央财政通过大气污染防治资金转移支付至省级财政。省级财政根据各市县实际改造户数和运行情况分配至市县财政。市县财政部门通过电费/燃气费抵扣（电网公司或燃气公司代扣代付）或银行转账方式将运营补贴发放至居民。设备购置补贴通常在设备安装验收后直接拨付至设备供应商，或以"后补"方式拨付至居民账户。补贴发放须公示，接受社会监督。</t>
        </is>
      </c>
      <c r="AT28" s="305" t="inlineStr">
        <is>
          <t>2017年至今持续支持。新大气污染防治资金管理办法（财资环〔2025〕155号）实施期限为2026年1月1日至2030年12月31日。已建成项目的运营补贴在政策有效期内持续保障。</t>
        </is>
      </c>
      <c r="AU28" s="305" t="inlineStr">
        <is>
          <t>各级财政、生态环境、住建、审计部门按职责分工实施资金监管和绩效管理。对提供虚假信息、虚报改造户数、恶意套取补贴的，追回已拨付补贴，并依法依规追究责任。建立补助资金绩效评价机制。"煤改气""煤改电"户数须与供电公司/燃气公司开户数据、设备采购发票和安装验收记录交叉核验。运营补贴须以实际用电/用气量为依据，电网公司/燃气公司数据须与取暖季实际运行数据匹配。各级主管部门定期开展现场抽查。</t>
        </is>
      </c>
      <c r="AV28" s="305" t="inlineStr">
        <is>
          <t>N/A</t>
        </is>
      </c>
      <c r="AW28" s="305" t="inlineStr">
        <is>
          <t>N/A</t>
        </is>
      </c>
      <c r="AX28" s="305" t="inlineStr">
        <is>
          <t>N/A</t>
        </is>
      </c>
      <c r="AY28" s="305" t="inlineStr">
        <is>
          <t>N/A</t>
        </is>
      </c>
      <c r="AZ28" s="305" t="inlineStr">
        <is>
          <t>N/A</t>
        </is>
      </c>
      <c r="BA28" s="305" t="inlineStr">
        <is>
          <t>N/A</t>
        </is>
      </c>
      <c r="BB28" s="305" t="inlineStr">
        <is>
          <t>N/A</t>
        </is>
      </c>
      <c r="BC28" s="305" t="inlineStr">
        <is>
          <t>N/A</t>
        </is>
      </c>
      <c r="BD28" s="305" t="inlineStr">
        <is>
          <t>N/A</t>
        </is>
      </c>
      <c r="BE28" s="305" t="inlineStr">
        <is>
          <t>N/A</t>
        </is>
      </c>
      <c r="BF28" s="305" t="inlineStr">
        <is>
          <t>N/A</t>
        </is>
      </c>
      <c r="BG28" s="305" t="inlineStr">
        <is>
          <t>N/A</t>
        </is>
      </c>
      <c r="BH28" s="305" t="inlineStr">
        <is>
          <t>D35</t>
        </is>
      </c>
      <c r="BI28" s="305" t="inlineStr">
        <is>
          <t>CO2</t>
        </is>
      </c>
      <c r="BJ28" s="305" t="inlineStr">
        <is>
          <t>正向</t>
        </is>
      </c>
      <c r="BK28" s="305" t="inlineStr">
        <is>
          <t>污染防治；能源安全；产业发展</t>
        </is>
      </c>
      <c r="BL28" s="305" t="inlineStr">
        <is>
          <t>大气污染防治资金管理办法（财资环〔2025〕155号）；大气污染防治法；北方地区冬季清洁取暖规划（2017-2021年）；国务院大气污染防治行动计划（国发〔2013〕37号）</t>
        </is>
      </c>
      <c r="BM28" s="305" t="inlineStr">
        <is>
          <t>http://zyhj.mof.gov.cn/zxzyzf/dqwrfzzj/202412/t20241203_3948830.htm</t>
        </is>
      </c>
      <c r="BN28" s="305" t="inlineStr">
        <is>
          <t>https://www.gov.cn/zhengce/content/2018-07/03/content_5303158.htm; http://zyhj.mof.gov.cn/zxzyzf/dqwrfzzj/</t>
        </is>
      </c>
    </row>
    <row r="29">
      <c r="A29" s="305" t="inlineStr">
        <is>
          <t>CHNSUBESPI01S000</t>
        </is>
      </c>
      <c r="B29" s="305" t="inlineStr">
        <is>
          <t>工具</t>
        </is>
      </c>
      <c r="C29" s="305" t="inlineStr">
        <is>
          <t>补贴</t>
        </is>
      </c>
      <c r="D29" s="305" t="inlineStr">
        <is>
          <t>生态系统服务付费</t>
        </is>
      </c>
      <c r="E29" s="305" t="inlineStr">
        <is>
          <t>农业、林业和其他土地利用</t>
        </is>
      </c>
      <c r="F29" s="305" t="inlineStr">
        <is>
          <t>农业；森林；草地</t>
        </is>
      </c>
      <c r="G29" s="305" t="inlineStr">
        <is>
          <t>退耕还林还草</t>
        </is>
      </c>
      <c r="H29" s="305" t="inlineStr">
        <is>
          <t>Grain for Green / Sloping Land Conversion Program</t>
        </is>
      </c>
      <c r="I29" s="305" t="inlineStr">
        <is>
          <t>N/A</t>
        </is>
      </c>
      <c r="J29" s="305" t="inlineStr">
        <is>
          <t>对水土流失严重、沙化、盐碱化、石漠化严重以及生态地位重要、粮食产量低而不稳的耕地，有计划地停止耕种，因地制宜地造林种草，恢复植被。国家对退耕农户给予粮食、现金补助和种苗造林费补助，实行省、自治区、直辖市人民政府负责制。自1999年试点启动，覆盖25个省（区、市）和新疆生产建设兵团，涉及1.58亿农牧民、4100万农户，中央累计投入超过5700亿元。两轮共完成退耕还林还草2.13亿亩，配套荒山荒地造林和封山育林3.1亿亩。该项目使黄土高原从碳源转变为碳汇，贡献了全球绿色净增长面积的4%以上。2022年五部门通知暂缓安排新增退耕还林还草任务，工作重心转向巩固已有成果。</t>
        </is>
      </c>
      <c r="K29" s="305" t="inlineStr">
        <is>
          <t>生态保护；就业和减贫</t>
        </is>
      </c>
      <c r="L29" s="305" t="inlineStr">
        <is>
          <t>间接</t>
        </is>
      </c>
      <c r="M29" s="305" t="inlineStr">
        <is>
          <t>供给侧</t>
        </is>
      </c>
      <c r="N29" s="305" t="inlineStr">
        <is>
          <t>中国</t>
        </is>
      </c>
      <c r="O29" s="305" t="inlineStr">
        <is>
          <t>国家</t>
        </is>
      </c>
      <c r="P29" s="305" t="inlineStr">
        <is>
          <t>N/A</t>
        </is>
      </c>
      <c r="Q29" s="305" t="inlineStr">
        <is>
          <t>14/12/2002</t>
        </is>
      </c>
      <c r="R29" s="305" t="inlineStr">
        <is>
          <t>20/01/2003</t>
        </is>
      </c>
      <c r="S29" s="305" t="inlineStr">
        <is>
          <t>N/A</t>
        </is>
      </c>
      <c r="T29" s="305" t="inlineStr">
        <is>
          <t>2022</t>
        </is>
      </c>
      <c r="U29" s="305" t="inlineStr">
        <is>
          <t>N/A</t>
        </is>
      </c>
      <c r="V29" s="305">
        <f>IF(R29="","生效",IF(R29="N/A","生效",IF(TODAY()&lt;DATE(VALUE(RIGHT(R29,4)),VALUE(MID(R29,4,2)),VALUE(LEFT(R29,2))),"计划实施",IF(S29="","生效",IF(S29="N/A","生效",IF(TODAY()&lt;DATE(VALUE(RIGHT(S29,4)),VALUE(MID(S29,4,2)),VALUE(LEFT(S29,2))),"生效","已终止"))))))</f>
        <v/>
      </c>
      <c r="W29" s="305" t="inlineStr">
        <is>
          <t>国家林业和草原局（主管全国退耕还林实施工作）；国家发展改革委；财政部；农业农村部；自然资源部；水利部；国家粮食和物资储备局；省级人民政府</t>
        </is>
      </c>
      <c r="X29" s="305" t="inlineStr">
        <is>
          <t>农田；林地；草地</t>
        </is>
      </c>
      <c r="Y29" s="305" t="inlineStr">
        <is>
          <t>新建；既有</t>
        </is>
      </c>
      <c r="Z29" s="305" t="inlineStr">
        <is>
          <t>水土流失严重、沙化、盐碱化、石漠化严重以及生态地位重要、粮食产量低而不稳的坡耕地为符合条件的退耕还林资产；退耕后营造的生态林、经济林和草地。第二轮退耕还林严格限定在'三区三线'耕地保护红线外的25度以上坡耕地、陡坡梯田、重要水源地15-25度坡耕地、严重沙化耕地和严重污染耕地。</t>
        </is>
      </c>
      <c r="AA29" s="305" t="inlineStr">
        <is>
          <t>N/A</t>
        </is>
      </c>
      <c r="AB29" s="305" t="inlineStr">
        <is>
          <t>坡度大于25度（非西北地区）或大于15度（西北地区）的陡坡耕地；严重沙化、盐碱化、石漠化耕地；重要水源地15-25度坡耕地。</t>
        </is>
      </c>
      <c r="AC29" s="305" t="inlineStr">
        <is>
          <t>个人；企业</t>
        </is>
      </c>
      <c r="AD29" s="305" t="inlineStr">
        <is>
          <t>退耕农户（土地承包经营权人或经营权流转受让方）为主要受益主体；村集体经济组织、农民专业合作社和林业企业（承担部分造林和管护任务）。涉及约4100万农户、1.58亿农牧民。</t>
        </is>
      </c>
      <c r="AE29" s="305" t="inlineStr">
        <is>
          <t>保存、保护或储藏；生产、发电或转化</t>
        </is>
      </c>
      <c r="AF29" s="305" t="inlineStr">
        <is>
          <t>退耕农户在与村集体经济组织签订退耕还林合同后，停止在退耕坡耕地上种植农作物，按合同约定完成造林或种草，恢复林草植被。地方政府和林业部门负责检查验收、兑现补助资金、管护和林草资源管理。</t>
        </is>
      </c>
      <c r="AG29" s="305" t="inlineStr">
        <is>
          <t>100</t>
        </is>
      </c>
      <c r="AH29" s="305" t="inlineStr">
        <is>
          <t>元/亩/年</t>
        </is>
      </c>
      <c r="AI29" s="305" t="inlineStr">
        <is>
          <t>2022年五部门通知规定的延长补助标准：退耕还林现金补助延长5年，每亩共500元（每年100元/亩）；退耕还草现金补助延长3年，每亩共300元（每年100元/亩）。此前2007年国务院通知标准为：长江流域及南方地区每亩每年补助现金105元+管护费20元=125元/亩/年，黄河流域及北方地区每亩每年补助现金70元+管护费20元=90元/亩/年；补助期：还生态林8年、还经济林5年、还草2年。新一轮退耕还林还草一次性总额补助：退耕还林1200元/亩（第1年500、第3年300、第5年400），退耕还草850元/亩（第1年450、第3年400）；种苗造林费一次性50元/亩。来源：2022年五部门通知（自然资发〔2022〕191号）；2007年国务院通知（国发〔2007〕25号）。</t>
        </is>
      </c>
      <c r="AJ29" s="305" t="inlineStr">
        <is>
          <t>退耕农户须与村集体经济组织或乡级人民政府签订退耕还林合同，按合同约定的面积、树种和完成期限完成造林或种草任务，并管护林草地。退耕地块须符合国家允许退耕的5种情形：25度以上坡耕地、陡坡梯田、重要水源地15-25度坡耕地、严重沙化耕地、严重污染耕地。退耕还林后应及时办理土地用途变更登记。2022年通知要求加快推进退耕地块上图入库并纳入国土空间规划'一张图'。</t>
        </is>
      </c>
      <c r="AK29" s="305" t="inlineStr">
        <is>
          <t>N/A</t>
        </is>
      </c>
      <c r="AL29" s="305" t="inlineStr">
        <is>
          <t>按年度分批次检查验收、公示并兑现补助：退耕农户造林种草经验收合格后，经公示无异议，按年度和合同约定数额发放现金补助或粮食折现补助；验收不合格的补植补造合格后再兑现。</t>
        </is>
      </c>
      <c r="AM29" s="305" t="inlineStr">
        <is>
          <t>N/A</t>
        </is>
      </c>
      <c r="AN29" s="305" t="inlineStr">
        <is>
          <t>N/A</t>
        </is>
      </c>
      <c r="AO29" s="305" t="inlineStr">
        <is>
          <t>N/A</t>
        </is>
      </c>
      <c r="AP29" s="305" t="inlineStr">
        <is>
          <t>N/A</t>
        </is>
      </c>
      <c r="AQ29" s="305" t="inlineStr">
        <is>
          <t>每年每亩100元延长补助；此前补助标准按流域和生态类型分档。中央累计投入超过5700亿元（截至2022年底），2022年延长补助新增360多亿元中央财政资金。</t>
        </is>
      </c>
      <c r="AR29" s="305" t="inlineStr">
        <is>
          <t>N/A</t>
        </is>
      </c>
      <c r="AS29" s="305" t="inlineStr">
        <is>
          <t>中央财政按退耕面积和补助标准测算补助资金，分年度纳入中央财政预算，拨付至省级财政。补助资金通过县级财政部门会同林业主管部门以'一卡通'等方式直接发放到退耕农户银行账户。实行公示制。</t>
        </is>
      </c>
      <c r="AT29" s="305" t="inlineStr">
        <is>
          <t>退耕还林延长补助期5年（每年100元/亩）；退耕还草延长补助期3年（每年100元/亩）。此前补助期：还生态林8年、还经济林5年、还草2年。各省可在国家标准基础上适当提高，超出部分由地方财政承担。</t>
        </is>
      </c>
      <c r="AU29" s="305" t="inlineStr">
        <is>
          <t>县级人民政府林业主管部门会同财政等部门负责检查验收和政策兑现。补助资金实行专款专用、分账核算。骗取、截留、挪用补助资金的行为按退耕还林条例第六章法律责任条款追究。省级政府负总责并纳入林长制督导考核。</t>
        </is>
      </c>
      <c r="AV29" s="305" t="inlineStr">
        <is>
          <t>N/A</t>
        </is>
      </c>
      <c r="AW29" s="305" t="inlineStr">
        <is>
          <t>N/A</t>
        </is>
      </c>
      <c r="AX29" s="305" t="inlineStr">
        <is>
          <t>N/A</t>
        </is>
      </c>
      <c r="AY29" s="305" t="inlineStr">
        <is>
          <t>N/A</t>
        </is>
      </c>
      <c r="AZ29" s="305" t="inlineStr">
        <is>
          <t>N/A</t>
        </is>
      </c>
      <c r="BA29" s="305" t="inlineStr">
        <is>
          <t>N/A</t>
        </is>
      </c>
      <c r="BB29" s="305" t="inlineStr">
        <is>
          <t>N/A</t>
        </is>
      </c>
      <c r="BC29" s="305" t="inlineStr">
        <is>
          <t>N/A</t>
        </is>
      </c>
      <c r="BD29" s="305" t="inlineStr">
        <is>
          <t>N/A</t>
        </is>
      </c>
      <c r="BE29" s="305" t="inlineStr">
        <is>
          <t>N/A</t>
        </is>
      </c>
      <c r="BF29" s="305" t="inlineStr">
        <is>
          <t>N/A</t>
        </is>
      </c>
      <c r="BG29" s="305" t="inlineStr">
        <is>
          <t>N/A</t>
        </is>
      </c>
      <c r="BH29" s="305" t="inlineStr">
        <is>
          <t>A02</t>
        </is>
      </c>
      <c r="BI29" s="305" t="inlineStr">
        <is>
          <t>CO₂</t>
        </is>
      </c>
      <c r="BJ29" s="305" t="inlineStr">
        <is>
          <t>正向</t>
        </is>
      </c>
      <c r="BK29" s="305" t="inlineStr">
        <is>
          <t>污染防治；技术创新；产业发展；生态保护；生物多样性保护；适应气候变化</t>
        </is>
      </c>
      <c r="BL29" s="305" t="inlineStr">
        <is>
          <t>退耕还林条例（2002年12月14日国务院令第367号公布，根据2016年2月6日国务院关于修改部分行政法规的决定修订，现行有效）</t>
        </is>
      </c>
      <c r="BM29" s="305" t="inlineStr">
        <is>
          <t>https://www.gov.cn/gongbao/content/2016/content_5139491.htm</t>
        </is>
      </c>
      <c r="BN29" s="305" t="inlineStr">
        <is>
          <t>https://www.gov.cn/zhengce/zhengceku/2008-03/28/content_2767.htm; http://app.www.gov.cn/govdata/gov/202211/12/494165/article.html</t>
        </is>
      </c>
    </row>
    <row r="30">
      <c r="A30" s="305" t="inlineStr">
        <is>
          <t>CHNSUBESPI02S000</t>
        </is>
      </c>
      <c r="B30" s="305" t="inlineStr">
        <is>
          <t>工具</t>
        </is>
      </c>
      <c r="C30" s="305" t="inlineStr">
        <is>
          <t>补贴</t>
        </is>
      </c>
      <c r="D30" s="305" t="inlineStr">
        <is>
          <t>生态系统服务付费</t>
        </is>
      </c>
      <c r="E30" s="305" t="inlineStr">
        <is>
          <t>农业、林业和其他土地利用</t>
        </is>
      </c>
      <c r="F30" s="305" t="inlineStr">
        <is>
          <t>林业；森林</t>
        </is>
      </c>
      <c r="G30" s="305" t="inlineStr">
        <is>
          <t>森林生态保护修复补偿</t>
        </is>
      </c>
      <c r="H30" s="305" t="inlineStr">
        <is>
          <t>Forest Ecological Benefit Compensation</t>
        </is>
      </c>
      <c r="I30" s="305" t="inlineStr">
        <is>
          <t>N/A</t>
        </is>
      </c>
      <c r="J30" s="305" t="inlineStr">
        <is>
          <t>森林生态保护修复补偿制度原名森林生态效益补偿制度，依据《森林法》第七条建立，由中央和地方财政对划定为国家级公益林的森林的管护主体提供面积基准补偿资金，补偿因限伐禁伐丧失的发展机会，激励持续管护和提质增效，涵盖水源涵养、碳汇碳储存、生物多样性保护、土壤保持和空气净化等多种生态系统服务。2024年12月，财政部、国家林草局修订印发《林业草原生态保护恢复资金管理办法》（财资环〔2024〕159号），将森林生态效益补偿统一纳入"森林生态保护修复补偿支出"框架。</t>
        </is>
      </c>
      <c r="K30" s="305" t="inlineStr">
        <is>
          <t>生态保护；生物多样性保护；减缓气候变化</t>
        </is>
      </c>
      <c r="L30" s="305" t="inlineStr">
        <is>
          <t>间接</t>
        </is>
      </c>
      <c r="M30" s="305" t="inlineStr">
        <is>
          <t>供给侧</t>
        </is>
      </c>
      <c r="N30" s="305" t="inlineStr">
        <is>
          <t>中国</t>
        </is>
      </c>
      <c r="O30" s="305" t="inlineStr">
        <is>
          <t>国家</t>
        </is>
      </c>
      <c r="P30" s="305" t="inlineStr">
        <is>
          <t>N/A</t>
        </is>
      </c>
      <c r="Q30" s="305" t="inlineStr">
        <is>
          <t>10/12/2004</t>
        </is>
      </c>
      <c r="R30" s="305" t="inlineStr">
        <is>
          <t>20/11/2001</t>
        </is>
      </c>
      <c r="S30" s="305" t="inlineStr">
        <is>
          <t>N/A</t>
        </is>
      </c>
      <c r="T30" s="305" t="inlineStr">
        <is>
          <t>05/12/2024</t>
        </is>
      </c>
      <c r="U30" s="305" t="inlineStr">
        <is>
          <t>财政部、国家林业和草原局2024年12月5日修订印发林业草原生态保护恢复资金管理办法（财资环〔2024〕159号），将森林生态效益补偿纳入林业生态保护恢复补偿支出统一管理，有效期至2027年。此前历次调整：2010年集体和个人国家级公益林补偿标准提高至10元/亩/年；2013年提高至15元/亩/年；2015-2017年国有国家级公益林补偿标准从5元/亩/年逐步提高至10元/亩/年；2019年起现行标准：国有10元/亩/年，集体和个人16元/亩/年。</t>
        </is>
      </c>
      <c r="V30" s="305">
        <f>IF(R30="","生效",IF(R30="N/A","生效",IF(TODAY()&lt;DATE(VALUE(RIGHT(R30,4)),VALUE(MID(R30,4,2)),VALUE(LEFT(R30,2))),"计划实施",IF(S30="","生效",IF(S30="N/A","生效",IF(TODAY()&lt;DATE(VALUE(RIGHT(S30,4)),VALUE(MID(S30,4,2)),VALUE(LEFT(S30,2))),"生效","已终止"))))))</f>
        <v/>
      </c>
      <c r="W30" s="305" t="inlineStr">
        <is>
          <t>国家林业和草原局（主管全国公益林区划界定和管理）；财政部（主管补偿资金管理）；省级和县级林业主管部门及财政部门</t>
        </is>
      </c>
      <c r="X30" s="305" t="inlineStr">
        <is>
          <t>森林</t>
        </is>
      </c>
      <c r="Y30" s="305" t="inlineStr">
        <is>
          <t>既有</t>
        </is>
      </c>
      <c r="Z30" s="305" t="inlineStr">
        <is>
          <t>依据国家级公益林区划界定办法（林资发〔2017〕34号）划定的国家级公益林，包括防护林和特种用途林（水源涵养林、水土保持林、防风固沙林、护岸林、自然保护区林等）。国有国家级公益林和集体/个人所有国家级公益林分别适用不同补偿标准。</t>
        </is>
      </c>
      <c r="AA30" s="305" t="inlineStr">
        <is>
          <t>N/A</t>
        </is>
      </c>
      <c r="AB30" s="305" t="inlineStr">
        <is>
          <t>按国家级公益林区划界定办法规定的生态区位和技术标准划定：包括重要江河源头、江河两岸、国家级自然保护区、重要水库周边、荒漠化和水土流失严重地区、国防边境地区等生态区位的森林、林木和林地。</t>
        </is>
      </c>
      <c r="AC30" s="305" t="inlineStr">
        <is>
          <t>个人；企业；政府</t>
        </is>
      </c>
      <c r="AD30" s="305" t="inlineStr">
        <is>
          <t>国家级公益林的管护主体（补偿对象）：国有林场和森工企业（国有国家级公益林）；集体经济组织（集体所有国家级公益林）；个体林农和林权权利人（个人所有国家级公益林）。全国涉及数百万林农和数千个国有林场。</t>
        </is>
      </c>
      <c r="AE30" s="305" t="inlineStr">
        <is>
          <t>保存、保护或储藏</t>
        </is>
      </c>
      <c r="AF30" s="305" t="inlineStr">
        <is>
          <t>对国家级公益林实施严格保护管理：一级保护公益林严禁任何生产经营活动；二级保护公益林可按规定进行抚育和更新性质的采伐，但须符合技术标准并经审批。管护主体负责日常巡护、防火、病虫害防治和禁伐禁垦监管。</t>
        </is>
      </c>
      <c r="AG30" s="305" t="inlineStr">
        <is>
          <t>10;16</t>
        </is>
      </c>
      <c r="AH30" s="305" t="inlineStr">
        <is>
          <t>元/亩/年</t>
        </is>
      </c>
      <c r="AI30" s="305" t="inlineStr">
        <is>
          <t>现行中央财政补偿标准（2019年起）：国有国家级公益林10元/亩/年（其中公共管护支出0.25元/亩）；集体和个人所有国家级公益林16元/亩/年。此前集体和个人标准为15元/亩/年（2013-2018年）、10元/亩/年（2010-2012年）、5元/亩/年（2004-2009年）。国有标准历经5元（2004）、6元（2015）、8元（2016）、10元/亩/年（2017）。各省和地方可另行配套提高标准。来源：财资环〔2024〕159号；国家林草局补偿标准复文。</t>
        </is>
      </c>
      <c r="AJ30" s="305" t="inlineStr">
        <is>
          <t>按国家级公益林管理办法（林资发〔2017〕34号）实行分级管理。一级保护：不得开展任何生产经营活动。二级保护：抚育间伐须满足郁闭度≥0.8、采伐强度≤蓄积量15%、伐后郁闭度≥0.6等技术标准；更新采伐（限择伐）间隔期不少于一个龄级，25度以上坡度采伐强度≤15%。严禁将公益林改造为商品林。国家级公益林占用须实行'占补平衡'。</t>
        </is>
      </c>
      <c r="AK30" s="305" t="inlineStr">
        <is>
          <t>N/A</t>
        </is>
      </c>
      <c r="AL30" s="305" t="inlineStr">
        <is>
          <t>按年度检查验收：县级林业主管部门负责对公益林管护责任主体进行检查验收，经验收合格并经村级或林场级公示无异议后，兑现补偿资金。管护效果不达标的责令整改，验收不合格的暂停或扣减补偿资金。</t>
        </is>
      </c>
      <c r="AM30" s="305" t="inlineStr">
        <is>
          <t>N/A</t>
        </is>
      </c>
      <c r="AN30" s="305" t="inlineStr">
        <is>
          <t>N/A</t>
        </is>
      </c>
      <c r="AO30" s="305" t="inlineStr">
        <is>
          <t>N/A</t>
        </is>
      </c>
      <c r="AP30" s="305" t="inlineStr">
        <is>
          <t>约180亿元/年（2020年中央财政森林生态效益补偿补助支出；来源：国家发展改革委2022年新闻发布会披露年度安排中央财政资金超过300亿元用于森林生态效益补偿相关支出，其中包括天然林保护等合并项目）。</t>
        </is>
      </c>
      <c r="AQ30" s="305" t="inlineStr">
        <is>
          <t>中央财政基准标准：国有10元/亩/年，集体和个人16元/亩/年。各省和地方财政可在此基础上另行配套，如浙江省已将综合补偿标准提高至55元/亩/年。中央财政按因素法和项目法分配资金，未设全国统一总上限。</t>
        </is>
      </c>
      <c r="AR30" s="305" t="inlineStr">
        <is>
          <t>N/A</t>
        </is>
      </c>
      <c r="AS30" s="305" t="inlineStr">
        <is>
          <t>中央财政按公益林面积和补偿标准测算补助资金，分年度纳入中央财政预算并拨付至省级财政。县级财政部门会同林业主管部门通过'一卡通'或银行转账方式直接发放至林权权利人账户。补偿对象包括国有林场、集体经济组织和个体林农。实行公示制（村/林场级公示），确保补偿对象、面积、标准、金额公开透明。</t>
        </is>
      </c>
      <c r="AT30" s="305" t="inlineStr">
        <is>
          <t>年度持续拨付，未规定终止期限。该制度自2004年正式建立以来已连续运行超过20年，为长期性制度安排。</t>
        </is>
      </c>
      <c r="AU30" s="305" t="inlineStr">
        <is>
          <t>县级林业主管部门会同财政部门负责检查验收和政策兑现。补偿资金实行专款专用、单独核算。骗取、截留、挪用补偿资金的行为按森林法及相关财政法规追责。公益林管护纳入林长制考核。国家级公益林调出或等级调整须经省级林业主管部门和财政部门审批并报国家林草局和财政部备案。</t>
        </is>
      </c>
      <c r="AV30" s="305" t="inlineStr">
        <is>
          <t>N/A</t>
        </is>
      </c>
      <c r="AW30" s="305" t="inlineStr">
        <is>
          <t>N/A</t>
        </is>
      </c>
      <c r="AX30" s="305" t="inlineStr">
        <is>
          <t>N/A</t>
        </is>
      </c>
      <c r="AY30" s="305" t="inlineStr">
        <is>
          <t>林业草原生态保护恢复资金管理办法（财资环〔2024〕159号）</t>
        </is>
      </c>
      <c r="AZ30" s="305" t="inlineStr">
        <is>
          <t>https://www.gov.cn/gongbao/2024/issue_11506/202408/content_6966478.html</t>
        </is>
      </c>
      <c r="BA30" s="305" t="inlineStr">
        <is>
          <t>N/A</t>
        </is>
      </c>
      <c r="BB30" s="305" t="inlineStr">
        <is>
          <t>N/A</t>
        </is>
      </c>
      <c r="BC30" s="305" t="inlineStr">
        <is>
          <t>N/A</t>
        </is>
      </c>
      <c r="BD30" s="305" t="inlineStr">
        <is>
          <t>N/A</t>
        </is>
      </c>
      <c r="BE30" s="305" t="inlineStr">
        <is>
          <t>N/A</t>
        </is>
      </c>
      <c r="BF30" s="305" t="inlineStr">
        <is>
          <t>约117亿吨CO2（按中国森林植被碳储量约78亿吨碳×44/12折算；来源：国家林草局第九次全国森林资源清查，森林植被碳储量78.11亿吨；公益林蓄积量占全国森林蓄积量约67%）。</t>
        </is>
      </c>
      <c r="BG30" s="305" t="inlineStr">
        <is>
          <t>N/A</t>
        </is>
      </c>
      <c r="BH30" s="305" t="inlineStr">
        <is>
          <t>A02</t>
        </is>
      </c>
      <c r="BI30" s="305" t="inlineStr">
        <is>
          <t>CO₂</t>
        </is>
      </c>
      <c r="BJ30" s="305" t="inlineStr">
        <is>
          <t>正向</t>
        </is>
      </c>
      <c r="BK30" s="305" t="inlineStr">
        <is>
          <t>污染防治；生物多样性保护；生态保护；适应气候变化</t>
        </is>
      </c>
      <c r="BL30" s="305" t="inlineStr">
        <is>
          <t>中华人民共和国森林法（2019年修订）第七条、第二十九条；林业草原生态保护恢复资金管理办法（财资环〔2024〕159号）</t>
        </is>
      </c>
      <c r="BM30" s="305" t="inlineStr">
        <is>
          <t>https://www.gov.cn/gongbao/2024/issue_11506/202408/content_6966478.html</t>
        </is>
      </c>
      <c r="BN30" s="305" t="inlineStr">
        <is>
          <t>https://www.forestry.gov.cn/main/3949/20191228/204438950228990.html; http://www.mof.gov.cn/gkml/caizhengwengao/caizhengbuwengao2007/caizhengbuwengao20075/200805/t20080519_26401.htm; https://www.forestry.gov.cn/c/www/gkgfxwj/300449.jhtml</t>
        </is>
      </c>
    </row>
    <row r="31">
      <c r="A31" s="305" t="inlineStr">
        <is>
          <t>CHNSUBESPI03S000</t>
        </is>
      </c>
      <c r="B31" s="305" t="inlineStr">
        <is>
          <t>工具</t>
        </is>
      </c>
      <c r="C31" s="305" t="inlineStr">
        <is>
          <t>补贴</t>
        </is>
      </c>
      <c r="D31" s="305" t="inlineStr">
        <is>
          <t>生态系统服务付费</t>
        </is>
      </c>
      <c r="E31" s="305" t="inlineStr">
        <is>
          <t>农业、林业和其他土地利用</t>
        </is>
      </c>
      <c r="F31" s="305" t="inlineStr">
        <is>
          <t>草地；畜牧业</t>
        </is>
      </c>
      <c r="G31" s="305" t="inlineStr">
        <is>
          <t>草原生态保护补助奖励</t>
        </is>
      </c>
      <c r="H31" s="305" t="inlineStr">
        <is>
          <t>Grassland Ecological Protection Subsidy and Reward</t>
        </is>
      </c>
      <c r="I31" s="305" t="inlineStr">
        <is>
          <t>N/A</t>
        </is>
      </c>
      <c r="J31" s="305" t="inlineStr">
        <is>
          <t>草原生态保护补助奖励机制由国务院第128次常务会议（2010年10月12日）决定建立，自2011年起实施，对13个省（自治区）和新疆生产建设兵团、北大荒农垦集团的草原实行禁牧补助和草畜平衡奖励。该政策通过中央财政转移支付，向符合条件的牧民按草原面积发放禁牧补助和草畜平衡奖励资金，引导牧民减少草原放牧强度、实现草畜平衡，促进草原生态恢复。截至第三轮（2021-2025年），政策覆盖657个县（旗/团场），涉及约38亿亩草原（禁牧约12.1亿亩，草畜平衡约26.1亿亩），惠及1200余万户牧民。三轮累计中央财政投入超过2300亿元。第四轮（2026-2030年）已由2026年中央一号文件宣布完善实施。</t>
        </is>
      </c>
      <c r="K31" s="305" t="inlineStr">
        <is>
          <t>生态保护；就业和减贫</t>
        </is>
      </c>
      <c r="L31" s="305" t="inlineStr">
        <is>
          <t>间接</t>
        </is>
      </c>
      <c r="M31" s="305" t="inlineStr">
        <is>
          <t>供给侧</t>
        </is>
      </c>
      <c r="N31" s="305" t="inlineStr">
        <is>
          <t>中国</t>
        </is>
      </c>
      <c r="O31" s="305" t="inlineStr">
        <is>
          <t>国家</t>
        </is>
      </c>
      <c r="P31" s="305" t="inlineStr">
        <is>
          <t>N/A</t>
        </is>
      </c>
      <c r="Q31" s="305" t="inlineStr">
        <is>
          <t>12/10/2010</t>
        </is>
      </c>
      <c r="R31" s="305" t="inlineStr">
        <is>
          <t>01/01/2011</t>
        </is>
      </c>
      <c r="S31" s="305" t="inlineStr">
        <is>
          <t>N/A</t>
        </is>
      </c>
      <c r="T31" s="305" t="inlineStr">
        <is>
          <t>2021</t>
        </is>
      </c>
      <c r="U31" s="305" t="inlineStr">
        <is>
          <t>第三轮政策（2021-2025年）由财政部、农业农村部、国家林业和草原局联合印发第三轮草原生态保护补助奖励政策实施指导意见（财农〔2021〕82号）。主要变化：年度预算从约155.6亿元提高至约168亿元；引入动态调整机制（禁牧区恢复后可转为草畜平衡区）；简化为禁牧补助和草畜平衡奖励两个核心项目加绩效奖励。第四轮（2026-2030年）已由2026年中央一号文件宣布'完善第四轮草原生态保护补助奖励政策'，截至本次填报正式实施指导意见尚未公布。</t>
        </is>
      </c>
      <c r="V31" s="305">
        <f>IF(R31="","生效",IF(R31="N/A","生效",IF(TODAY()&lt;DATE(VALUE(RIGHT(R31,4)),VALUE(MID(R31,4,2)),VALUE(LEFT(R31,2))),"计划实施",IF(S31="","生效",IF(S31="N/A","生效",IF(TODAY()&lt;DATE(VALUE(RIGHT(S31,4)),VALUE(MID(S31,4,2)),VALUE(LEFT(S31,2))),"生效","已终止"))))))</f>
        <v/>
      </c>
      <c r="W31" s="305" t="inlineStr">
        <is>
          <t>财政部（主管资金管理）；农业农村部（主管政策实施）；国家林业和草原局（主管草原生态监测）；省级和县级农牧、财政、林草主管部门</t>
        </is>
      </c>
      <c r="X31" s="305" t="inlineStr">
        <is>
          <t>草地</t>
        </is>
      </c>
      <c r="Y31" s="305" t="inlineStr">
        <is>
          <t>既有</t>
        </is>
      </c>
      <c r="Z31" s="305" t="inlineStr">
        <is>
          <t>内蒙古、新疆、西藏、青海、四川、甘肃、宁夏、云南、河北、山西、辽宁、吉林、黑龙江等13个省（自治区）以及新疆生产建设兵团、北大荒农垦集团的天然草原。分为禁牧区（生态脆弱、严重退化的草原）和草畜平衡区（其他可利用草原）。</t>
        </is>
      </c>
      <c r="AA31" s="305" t="inlineStr">
        <is>
          <t>N/A</t>
        </is>
      </c>
      <c r="AB31" s="305" t="inlineStr">
        <is>
          <t>禁牧区：生态脆弱、严重退化、不宜放牧的草原，包括自然保护区、重要湿地草原和严重退化区。草畜平衡区：禁牧区以外的所有可利用天然草原。</t>
        </is>
      </c>
      <c r="AC31" s="305" t="inlineStr">
        <is>
          <t>个人</t>
        </is>
      </c>
      <c r="AD31" s="305" t="inlineStr">
        <is>
          <t>持有草原承包经营权证或签订了草原承包经营合同的牧民（牧户）。涉及约1200余万户牧民。</t>
        </is>
      </c>
      <c r="AE31" s="305" t="inlineStr">
        <is>
          <t>保存、保护或储藏</t>
        </is>
      </c>
      <c r="AF31" s="305" t="inlineStr">
        <is>
          <t>禁牧区：禁牧补助。牧民完全停止在禁牧草原上放牧，草原实行封育保护。草畜平衡区：草畜平衡奖励。牧民可在草畜平衡区放牧，但须将牲畜数量控制在核定载畜量以内，并按规定实行季节性休牧。</t>
        </is>
      </c>
      <c r="AG31" s="305" t="inlineStr">
        <is>
          <t>7.5;2.5</t>
        </is>
      </c>
      <c r="AH31" s="305" t="inlineStr">
        <is>
          <t>元/亩/年</t>
        </is>
      </c>
      <c r="AI31" s="305" t="inlineStr">
        <is>
          <t>第三轮（2021-2025年）国家标准上限：禁牧补助7.5元/亩/年；草畜平衡奖励2.5元/亩/年。此前第一轮（2011-2015年）禁牧6元/亩/年、草畜平衡1.5元/亩/年。各省实际执行标准由省级政府在国家上限内确定，区域差异较大。来源：财农〔2021〕82号。</t>
        </is>
      </c>
      <c r="AJ31" s="305" t="inlineStr">
        <is>
          <t>禁牧区：牧民须签订禁牧协议，确保草原在禁牧期内不放牧。草畜平衡区：牧民须签订草畜平衡协议，按核定载畜量控制放牧规模，超出载畜量10%以上将扣减奖励资金。实行'四到省'（资金、任务、目标、责任到省），由省级政府制定实施方案并组织落实。</t>
        </is>
      </c>
      <c r="AK31" s="305" t="inlineStr">
        <is>
          <t>N/A</t>
        </is>
      </c>
      <c r="AL31" s="305" t="inlineStr">
        <is>
          <t>按年度检查验收：县级农牧和财政部门组织对牧民禁牧和草畜平衡执行情况进行检查，核实草原植被恢复和载畜量达标情况。验收合格的，通过'一卡通'发放补助奖励资金；禁牧区违规放牧累计3次取消补助资格；草畜平衡区超载&gt;10%扣减奖励。</t>
        </is>
      </c>
      <c r="AM31" s="305" t="inlineStr">
        <is>
          <t>N/A</t>
        </is>
      </c>
      <c r="AN31" s="305" t="inlineStr">
        <is>
          <t>N/A</t>
        </is>
      </c>
      <c r="AO31" s="305" t="inlineStr">
        <is>
          <t>N/A</t>
        </is>
      </c>
      <c r="AP31" s="305" t="inlineStr">
        <is>
          <t>约168亿元/年（第三轮2021-2025年中央财政年度安排；来源：财政部）。三轮累计超过2300亿元。</t>
        </is>
      </c>
      <c r="AQ31" s="305" t="inlineStr">
        <is>
          <t>国家标准上限：禁牧补助7.5元/亩/年，草畜平衡奖励2.5元/亩/年。各省可在上限内确定具体标准，个别省份如甘肃部分区域禁牧标准可达28.22元/亩/年。设户均上限（多数地区不超过8000-9000元/年/户）以防止'垒大户'。</t>
        </is>
      </c>
      <c r="AR31" s="305" t="inlineStr">
        <is>
          <t>N/A</t>
        </is>
      </c>
      <c r="AS31" s="305" t="inlineStr">
        <is>
          <t>中央财政按禁牧面积和草畜平衡面积以因素法分配资金至省级财政；省级财政细化至县级；县级农牧部门会同财政部门核定每户面积后，将补助奖励资金通过'一卡通'系统直接发放至牧民银行账户。实行村级公示制。</t>
        </is>
      </c>
      <c r="AT31" s="305" t="inlineStr">
        <is>
          <t>按轮次实施，每轮5年：第一轮2011-2015年，第二轮2016-2020年，第三轮2021-2025年，第四轮2026-2030年已宣布。每轮结束后根据评估结果调整延续。</t>
        </is>
      </c>
      <c r="AU31" s="305" t="inlineStr">
        <is>
          <t>县级农牧和财政部门负责检查验收和政策兑现。禁牧区违规放牧的，第二次违规扣减50%补助，第三次取消补助资格。草畜平衡区超载&gt;10%的扣减奖励资金。草原管护纳入草原承包经营者责任，部分地区设立草原管护员（公益性岗位）。省级政府负总责，纳入草原生态保护考核。</t>
        </is>
      </c>
      <c r="AV31" s="305" t="inlineStr">
        <is>
          <t>N/A</t>
        </is>
      </c>
      <c r="AW31" s="305" t="inlineStr">
        <is>
          <t>N/A</t>
        </is>
      </c>
      <c r="AX31" s="305" t="inlineStr">
        <is>
          <t>N/A</t>
        </is>
      </c>
      <c r="AY31" s="305" t="inlineStr">
        <is>
          <t>N/A</t>
        </is>
      </c>
      <c r="AZ31" s="305" t="inlineStr">
        <is>
          <t>N/A</t>
        </is>
      </c>
      <c r="BA31" s="305" t="inlineStr">
        <is>
          <t>N/A</t>
        </is>
      </c>
      <c r="BB31" s="305" t="inlineStr">
        <is>
          <t>N/A</t>
        </is>
      </c>
      <c r="BC31" s="305" t="inlineStr">
        <is>
          <t>N/A</t>
        </is>
      </c>
      <c r="BD31" s="305" t="inlineStr">
        <is>
          <t>N/A</t>
        </is>
      </c>
      <c r="BE31" s="305" t="inlineStr">
        <is>
          <t>N/A</t>
        </is>
      </c>
      <c r="BF31" s="305" t="inlineStr">
        <is>
          <t>N/A</t>
        </is>
      </c>
      <c r="BG31" s="305" t="inlineStr">
        <is>
          <t>N/A</t>
        </is>
      </c>
      <c r="BH31" s="305" t="inlineStr">
        <is>
          <t>A01</t>
        </is>
      </c>
      <c r="BI31" s="305" t="inlineStr">
        <is>
          <t>CO₂; CH₄; N₂O</t>
        </is>
      </c>
      <c r="BJ31" s="305" t="inlineStr">
        <is>
          <t>正向</t>
        </is>
      </c>
      <c r="BK31" s="305" t="inlineStr">
        <is>
          <t>污染防治；生物多样性保护；生态保护；适应气候变化</t>
        </is>
      </c>
      <c r="BL31" s="305" t="inlineStr">
        <is>
          <t>中华人民共和国草原法第三十五条、第四十五条、第四十七条、第四十八条；第三轮草原生态保护补助奖励政策实施指导意见（财农〔2021〕82号）</t>
        </is>
      </c>
      <c r="BM31" s="305" t="inlineStr">
        <is>
          <t>https://www.moa.gov.cn/govpublic/CWS/201112/t20111222_2441035.htm</t>
        </is>
      </c>
      <c r="BN31" s="305" t="inlineStr">
        <is>
          <t>http://www.mof.gov.cn/gp/xxgkml/nys/201201/t20120116_2500355.htm; https://jcs.moa.gov.cn/trzgl/201603/t20160304_5040527.htm; http://www.mof.gov.cn/zhengwuxinxi/caijingshidian/zyzfmhwz/201010/t20101013_342428.htm; https://www.moa.gov.cn/govpublic/CWS/202407/t20240711_6458804.htm</t>
        </is>
      </c>
    </row>
    <row r="32">
      <c r="A32" s="302" t="inlineStr">
        <is>
          <t>CHNSUBESPI03S001</t>
        </is>
      </c>
      <c r="B32" s="302" t="inlineStr">
        <is>
          <t>子方案</t>
        </is>
      </c>
      <c r="C32" s="302" t="inlineStr">
        <is>
          <t>补贴</t>
        </is>
      </c>
      <c r="D32" s="302" t="inlineStr">
        <is>
          <t>生态系统服务付费</t>
        </is>
      </c>
      <c r="E32" s="302" t="inlineStr">
        <is>
          <t>农业、林业和其他土地利用</t>
        </is>
      </c>
      <c r="F32" s="302" t="inlineStr">
        <is>
          <t>草地；畜牧业</t>
        </is>
      </c>
      <c r="G32" s="302" t="inlineStr">
        <is>
          <t>草原生态保护补助奖励—禁牧补助子方案</t>
        </is>
      </c>
      <c r="H32" s="302" t="inlineStr">
        <is>
          <t>Grassland Ecological Protection Subsidy and Reward - Grazing Ban Subsidy subscheme</t>
        </is>
      </c>
      <c r="I32" s="302" t="inlineStr">
        <is>
          <t>草原生态保护补助奖励</t>
        </is>
      </c>
      <c r="J32" s="302" t="inlineStr">
        <is>
          <t>禁牧补助是草原生态保护补助奖励机制的核心组成部分之一，针对生态脆弱、严重退化和不宜放牧的禁牧区草原，向持有草原承包经营权的牧民按面积发放现金补助（国家标准上限7.5元/亩/年），补偿其因完全停止放牧而损失的收入。禁牧区牧民须签订禁牧协议，确保草原在禁牧期内不放牧。覆盖约12.1亿亩禁牧草原。</t>
        </is>
      </c>
      <c r="K32" s="302" t="inlineStr">
        <is>
          <t>生态保护；就业和减贫</t>
        </is>
      </c>
      <c r="L32" s="302" t="inlineStr">
        <is>
          <t>间接</t>
        </is>
      </c>
      <c r="M32" s="302" t="inlineStr">
        <is>
          <t>供给侧</t>
        </is>
      </c>
      <c r="N32" s="302" t="inlineStr">
        <is>
          <t>中国</t>
        </is>
      </c>
      <c r="O32" s="302" t="inlineStr">
        <is>
          <t>国家</t>
        </is>
      </c>
      <c r="P32" s="302" t="inlineStr">
        <is>
          <t>N/A</t>
        </is>
      </c>
      <c r="Q32" s="302" t="inlineStr">
        <is>
          <t>12/10/2010</t>
        </is>
      </c>
      <c r="R32" s="302" t="inlineStr">
        <is>
          <t>01/01/2011</t>
        </is>
      </c>
      <c r="S32" s="302" t="inlineStr">
        <is>
          <t>N/A</t>
        </is>
      </c>
      <c r="T32" s="302" t="inlineStr">
        <is>
          <t>2021</t>
        </is>
      </c>
      <c r="U32" s="302" t="inlineStr">
        <is>
          <t>第三轮政策（2021-2025年）将禁牧补助国家标准上限从6元/亩/年提高至7.5元/亩/年，并引入禁牧区动态调整机制：禁牧区草原恢复达到标准的可转为草畜平衡区。</t>
        </is>
      </c>
      <c r="V32" s="302">
        <f>IF(R32="","生效",IF(R32="N/A","生效",IF(TODAY()&lt;DATE(VALUE(RIGHT(R32,4)),VALUE(MID(R32,4,2)),VALUE(LEFT(R32,2))),"计划实施",IF(S32="","生效",IF(S32="N/A","生效",IF(TODAY()&lt;DATE(VALUE(RIGHT(S32,4)),VALUE(MID(S32,4,2)),VALUE(LEFT(S32,2))),"生效","已终止"))))))</f>
        <v/>
      </c>
      <c r="W32" s="302" t="inlineStr">
        <is>
          <t>财政部；农业农村部；国家林业和草原局；省级和县级农牧、财政主管部门</t>
        </is>
      </c>
      <c r="X32" s="302" t="inlineStr">
        <is>
          <t>草地</t>
        </is>
      </c>
      <c r="Y32" s="302" t="inlineStr">
        <is>
          <t>既有</t>
        </is>
      </c>
      <c r="Z32" s="302" t="inlineStr">
        <is>
          <t>生态脆弱、严重退化和不宜放牧的禁牧区天然草原，包括自然保护区、重要湿地草原和严重退化草原区。禁牧区与草畜平衡区互斥——同一地块不得同时既为禁牧区又为草畜平衡区。</t>
        </is>
      </c>
      <c r="AA32" s="302" t="inlineStr">
        <is>
          <t>N/A</t>
        </is>
      </c>
      <c r="AB32" s="302" t="inlineStr">
        <is>
          <t>禁牧区由各省级政府根据草原退化程度、生态功能重要性等因素在国家指导意见框架内划定。</t>
        </is>
      </c>
      <c r="AC32" s="302" t="inlineStr">
        <is>
          <t>个人</t>
        </is>
      </c>
      <c r="AD32" s="302" t="inlineStr">
        <is>
          <t>持有禁牧区草原承包经营权证的牧民（牧户）。全国涉及数百万户禁牧区牧民。</t>
        </is>
      </c>
      <c r="AE32" s="302" t="inlineStr">
        <is>
          <t>保存、保护或储藏</t>
        </is>
      </c>
      <c r="AF32" s="302" t="inlineStr">
        <is>
          <t>牧民在禁牧区完全停止放牧活动，草原实行封育保护。牧民须签订禁牧协议，承诺在禁牧期内不在禁牧草原上从事放牧活动。</t>
        </is>
      </c>
      <c r="AG32" s="302" t="inlineStr">
        <is>
          <t>7.5</t>
        </is>
      </c>
      <c r="AH32" s="302" t="inlineStr">
        <is>
          <t>元/亩/年</t>
        </is>
      </c>
      <c r="AI32" s="302" t="inlineStr">
        <is>
          <t>第三轮（2021-2025年）国家标准上限7.5元/亩/年。此前第一轮（2011-2015年）标准为6元/亩/年，第二轮（2016-2020年）部分地区已调高至7.5元/亩/年。各省在国家上限内确定具体执行标准，区域差异较大。来源：财农〔2021〕82号。</t>
        </is>
      </c>
      <c r="AJ32" s="302" t="inlineStr">
        <is>
          <t>牧民须持有禁牧区草原承包经营权证，签订禁牧协议，确保禁牧草原在禁牧期内完全不放牧。实行'四到省'管理：资金、任务、目标、责任到省。</t>
        </is>
      </c>
      <c r="AK32" s="302" t="inlineStr">
        <is>
          <t>N/A</t>
        </is>
      </c>
      <c r="AL32" s="302" t="inlineStr">
        <is>
          <t>按协议面积和补贴标准计算每户应发补助金额。县级农牧部门组织检查核验禁牧执行情况，确认未发生违规放牧后通过'一卡通'发放补助。违规放牧累计2次扣减50%补助，累计3次取消补助资格。</t>
        </is>
      </c>
      <c r="AM32" s="302" t="inlineStr">
        <is>
          <t>N/A</t>
        </is>
      </c>
      <c r="AN32" s="302" t="inlineStr">
        <is>
          <t>N/A</t>
        </is>
      </c>
      <c r="AO32" s="302" t="inlineStr">
        <is>
          <t>N/A</t>
        </is>
      </c>
      <c r="AP32" s="302" t="inlineStr">
        <is>
          <t>N/A</t>
        </is>
      </c>
      <c r="AQ32" s="302" t="inlineStr">
        <is>
          <t>国家标准上限7.5元/亩/年。各省可在上限内自行确定，个别区域由于生态重要性可大幅上浮。多数地区设户均上限（不超过8000-9000元/年）。</t>
        </is>
      </c>
      <c r="AR32" s="302" t="inlineStr">
        <is>
          <t>N/A</t>
        </is>
      </c>
      <c r="AS32" s="302" t="inlineStr">
        <is>
          <t>中央财政按禁牧面积分配资金→省级细化→县级核定每户禁牧面积→通过'一卡通'直接发放至牧民银行账户。村级公示。</t>
        </is>
      </c>
      <c r="AT32" s="302" t="inlineStr">
        <is>
          <t>按轮次实施，每轮5年。首轮2011-2015年，第二轮2016-2020年，第三轮2021-2025年，第四轮2026-2030年已宣布。禁牧期内补助每年发放。</t>
        </is>
      </c>
      <c r="AU32" s="302" t="inlineStr">
        <is>
          <t>县级农牧部门定期检查禁牧区放牧情况。第一次违规警告，第二次扣减50%补助，第三次取消补助资格并收回禁牧区草原承包经营权。草原管护纳入草原承包经营者责任，设立草原管护员公益性岗位。</t>
        </is>
      </c>
      <c r="AV32" s="302" t="inlineStr">
        <is>
          <t>N/A</t>
        </is>
      </c>
      <c r="AW32" s="302" t="inlineStr">
        <is>
          <t>N/A</t>
        </is>
      </c>
      <c r="AX32" s="302" t="inlineStr">
        <is>
          <t>N/A</t>
        </is>
      </c>
      <c r="AY32" s="302" t="inlineStr">
        <is>
          <t>N/A</t>
        </is>
      </c>
      <c r="AZ32" s="302" t="inlineStr">
        <is>
          <t>N/A</t>
        </is>
      </c>
      <c r="BA32" s="302" t="inlineStr">
        <is>
          <t>N/A</t>
        </is>
      </c>
      <c r="BB32" s="302" t="inlineStr">
        <is>
          <t>N/A</t>
        </is>
      </c>
      <c r="BC32" s="302" t="inlineStr">
        <is>
          <t>N/A</t>
        </is>
      </c>
      <c r="BD32" s="302" t="inlineStr">
        <is>
          <t>N/A</t>
        </is>
      </c>
      <c r="BE32" s="302" t="inlineStr">
        <is>
          <t>N/A</t>
        </is>
      </c>
      <c r="BF32" s="302" t="inlineStr">
        <is>
          <t>N/A</t>
        </is>
      </c>
      <c r="BG32" s="302" t="inlineStr">
        <is>
          <t>N/A</t>
        </is>
      </c>
      <c r="BH32" s="302" t="inlineStr">
        <is>
          <t>A01</t>
        </is>
      </c>
      <c r="BI32" s="302" t="inlineStr">
        <is>
          <t>CO₂; CH₄</t>
        </is>
      </c>
      <c r="BJ32" s="302" t="inlineStr">
        <is>
          <t>正向</t>
        </is>
      </c>
      <c r="BK32" s="302" t="inlineStr">
        <is>
          <t>生物多样性保护；生态保护；适应气候变化</t>
        </is>
      </c>
      <c r="BL32" s="302" t="inlineStr">
        <is>
          <t>草原法第三十五条、第四十七条；财农〔2021〕82号</t>
        </is>
      </c>
      <c r="BM32" s="302" t="inlineStr">
        <is>
          <t>https://www.moa.gov.cn/govpublic/CWS/201112/t20111222_2441035.htm</t>
        </is>
      </c>
      <c r="BN32" s="302" t="inlineStr">
        <is>
          <t>http://www.mof.gov.cn/gp/xxgkml/nys/201201/t20120116_2500355.htm</t>
        </is>
      </c>
    </row>
    <row r="33">
      <c r="A33" s="302" t="inlineStr">
        <is>
          <t>CHNSUBESPI03S002</t>
        </is>
      </c>
      <c r="B33" s="302" t="inlineStr">
        <is>
          <t>子方案</t>
        </is>
      </c>
      <c r="C33" s="302" t="inlineStr">
        <is>
          <t>补贴</t>
        </is>
      </c>
      <c r="D33" s="302" t="inlineStr">
        <is>
          <t>生态系统服务付费</t>
        </is>
      </c>
      <c r="E33" s="302" t="inlineStr">
        <is>
          <t>农业、林业和其他土地利用</t>
        </is>
      </c>
      <c r="F33" s="302" t="inlineStr">
        <is>
          <t>草地；畜牧业</t>
        </is>
      </c>
      <c r="G33" s="302" t="inlineStr">
        <is>
          <t>草原生态保护补助奖励—草畜平衡奖励子方案</t>
        </is>
      </c>
      <c r="H33" s="302" t="inlineStr">
        <is>
          <t>Grassland Ecological Protection Subsidy and Reward - Grass-Livestock Balance Reward subscheme</t>
        </is>
      </c>
      <c r="I33" s="302" t="inlineStr">
        <is>
          <t>草原生态保护补助奖励</t>
        </is>
      </c>
      <c r="J33" s="302" t="inlineStr">
        <is>
          <t>草畜平衡奖励是草原生态保护补助奖励机制的另一核心组成部分，针对除禁牧区以外的所有可利用天然草原（草畜平衡区），对将牲畜数量控制在核定载畜量以内的牧民按面积发放奖励资金（国家标准上限2.5元/亩/年），激励草原的可持续利用。草畜平衡区牧民须签订草畜平衡协议，确保年度放牧规模不超过科学核定的草原载畜能力，并按规定实行季节性休牧。覆盖约26.1亿亩草畜平衡草原。</t>
        </is>
      </c>
      <c r="K33" s="302" t="inlineStr">
        <is>
          <t>生态保护；就业和减贫</t>
        </is>
      </c>
      <c r="L33" s="302" t="inlineStr">
        <is>
          <t>间接</t>
        </is>
      </c>
      <c r="M33" s="302" t="inlineStr">
        <is>
          <t>供给侧</t>
        </is>
      </c>
      <c r="N33" s="302" t="inlineStr">
        <is>
          <t>中国</t>
        </is>
      </c>
      <c r="O33" s="302" t="inlineStr">
        <is>
          <t>国家</t>
        </is>
      </c>
      <c r="P33" s="302" t="inlineStr">
        <is>
          <t>N/A</t>
        </is>
      </c>
      <c r="Q33" s="302" t="inlineStr">
        <is>
          <t>12/10/2010</t>
        </is>
      </c>
      <c r="R33" s="302" t="inlineStr">
        <is>
          <t>01/01/2011</t>
        </is>
      </c>
      <c r="S33" s="302" t="inlineStr">
        <is>
          <t>N/A</t>
        </is>
      </c>
      <c r="T33" s="302" t="inlineStr">
        <is>
          <t>2021</t>
        </is>
      </c>
      <c r="U33" s="302" t="inlineStr">
        <is>
          <t>第三轮政策（2021-2025年）将草畜平衡奖励国家标准上限从1.5元/亩/年提高至2.5元/亩/年，并引入动态调整机制：草畜平衡区草原退化的可转为禁牧区。</t>
        </is>
      </c>
      <c r="V33" s="302">
        <f>IF(R33="","生效",IF(R33="N/A","生效",IF(TODAY()&lt;DATE(VALUE(RIGHT(R33,4)),VALUE(MID(R33,4,2)),VALUE(LEFT(R33,2))),"计划实施",IF(S33="","生效",IF(S33="N/A","生效",IF(TODAY()&lt;DATE(VALUE(RIGHT(S33,4)),VALUE(MID(S33,4,2)),VALUE(LEFT(S33,2))),"生效","已终止"))))))</f>
        <v/>
      </c>
      <c r="W33" s="302" t="inlineStr">
        <is>
          <t>财政部；农业农村部；国家林业和草原局；省级和县级农牧、财政主管部门</t>
        </is>
      </c>
      <c r="X33" s="302" t="inlineStr">
        <is>
          <t>草地</t>
        </is>
      </c>
      <c r="Y33" s="302" t="inlineStr">
        <is>
          <t>既有</t>
        </is>
      </c>
      <c r="Z33" s="302" t="inlineStr">
        <is>
          <t>禁牧区以外的所有可利用天然草原（草畜平衡区）。草畜平衡区与禁牧区互斥——同一地块不得同时既为禁牧区又为草畜平衡区。草原恢复达标后，禁牧区可动态调整为草畜平衡区。</t>
        </is>
      </c>
      <c r="AA33" s="302" t="inlineStr">
        <is>
          <t>N/A</t>
        </is>
      </c>
      <c r="AB33" s="302" t="inlineStr">
        <is>
          <t>草畜平衡区由各省级政府在禁牧区划定之外，根据可利用草原分布和承载能力确定。</t>
        </is>
      </c>
      <c r="AC33" s="302" t="inlineStr">
        <is>
          <t>个人</t>
        </is>
      </c>
      <c r="AD33" s="302" t="inlineStr">
        <is>
          <t>持有草畜平衡区草原承包经营权证的牧民（牧户）。全国涉及数百万户草畜平衡区牧民。</t>
        </is>
      </c>
      <c r="AE33" s="302" t="inlineStr">
        <is>
          <t>保存、保护或储藏；生产、发电或转化</t>
        </is>
      </c>
      <c r="AF33" s="302" t="inlineStr">
        <is>
          <t>牧民可在草畜平衡区按核定载畜量放牧，但须将牲畜数量控制在核定的合理载畜量以内，并按当地规定实行季节性休牧（一般在春季返青期休牧45天以上）。牧民须签订草畜平衡协议，承诺不超载放牧。</t>
        </is>
      </c>
      <c r="AG33" s="302" t="inlineStr">
        <is>
          <t>2.5</t>
        </is>
      </c>
      <c r="AH33" s="302" t="inlineStr">
        <is>
          <t>元/亩/年</t>
        </is>
      </c>
      <c r="AI33" s="302" t="inlineStr">
        <is>
          <t>第三轮（2021-2025年）国家标准上限2.5元/亩/年。此前第一轮（2011-2015年）标准为1.5元/亩/年，第二轮（2016-2020年）部分地区已调高至2.5元/亩/年。各省在国家上限内确定具体执行标准。来源：财农〔2021〕82号。</t>
        </is>
      </c>
      <c r="AJ33" s="302" t="inlineStr">
        <is>
          <t>牧民须持有草畜平衡区草原承包经营权证，签订草畜平衡协议，确保年度放牧规模不超过经核定公布的草原载畜量。超载10%以上将扣减奖励。须按规定落实季节性休牧制度。</t>
        </is>
      </c>
      <c r="AK33" s="302" t="inlineStr">
        <is>
          <t>N/A</t>
        </is>
      </c>
      <c r="AL33" s="302" t="inlineStr">
        <is>
          <t>按协议面积和奖励标准计算每户奖励金额。县级农牧部门定期监测草畜平衡区草原植被生长和载畜量达标情况。超载≤10%的，按超载比例扣减奖励；超载&gt;10%的，扣减或取消当年度奖励。验收合格后通过'一卡通'发放。</t>
        </is>
      </c>
      <c r="AM33" s="302" t="inlineStr">
        <is>
          <t>N/A</t>
        </is>
      </c>
      <c r="AN33" s="302" t="inlineStr">
        <is>
          <t>N/A</t>
        </is>
      </c>
      <c r="AO33" s="302" t="inlineStr">
        <is>
          <t>N/A</t>
        </is>
      </c>
      <c r="AP33" s="302" t="inlineStr">
        <is>
          <t>N/A</t>
        </is>
      </c>
      <c r="AQ33" s="302" t="inlineStr">
        <is>
          <t>国家标准上限2.5元/亩/年。各省可在上限内自行确定。设户均上限（多数地区不超过8000-9000元/年）。</t>
        </is>
      </c>
      <c r="AR33" s="302" t="inlineStr">
        <is>
          <t>N/A</t>
        </is>
      </c>
      <c r="AS33" s="302" t="inlineStr">
        <is>
          <t>中央财政按草畜平衡面积分配资金→省级细化→县级核定每户草畜平衡面积→通过'一卡通'直接发放。村级公示。</t>
        </is>
      </c>
      <c r="AT33" s="302" t="inlineStr">
        <is>
          <t>按轮次实施，每轮5年。首轮2011-2015年，第二轮2016-2020年，第三轮2021-2025年，第四轮2026-2030年已宣布。草畜平衡奖励每年发放。</t>
        </is>
      </c>
      <c r="AU33" s="302" t="inlineStr">
        <is>
          <t>县级农牧部门定期监测草原载畜量和植被状况。超载&gt;10%的扣减或取消当年度奖励资金。草原管护纳入承包经营者责任，设立草原管护员公益性岗位巡护。省级政府负总责。</t>
        </is>
      </c>
      <c r="AV33" s="302" t="inlineStr">
        <is>
          <t>N/A</t>
        </is>
      </c>
      <c r="AW33" s="302" t="inlineStr">
        <is>
          <t>N/A</t>
        </is>
      </c>
      <c r="AX33" s="302" t="inlineStr">
        <is>
          <t>N/A</t>
        </is>
      </c>
      <c r="AY33" s="302" t="inlineStr">
        <is>
          <t>N/A</t>
        </is>
      </c>
      <c r="AZ33" s="302" t="inlineStr">
        <is>
          <t>N/A</t>
        </is>
      </c>
      <c r="BA33" s="302" t="inlineStr">
        <is>
          <t>N/A</t>
        </is>
      </c>
      <c r="BB33" s="302" t="inlineStr">
        <is>
          <t>N/A</t>
        </is>
      </c>
      <c r="BC33" s="302" t="inlineStr">
        <is>
          <t>N/A</t>
        </is>
      </c>
      <c r="BD33" s="302" t="inlineStr">
        <is>
          <t>N/A</t>
        </is>
      </c>
      <c r="BE33" s="302" t="inlineStr">
        <is>
          <t>N/A</t>
        </is>
      </c>
      <c r="BF33" s="302" t="inlineStr">
        <is>
          <t>N/A</t>
        </is>
      </c>
      <c r="BG33" s="302" t="inlineStr">
        <is>
          <t>N/A</t>
        </is>
      </c>
      <c r="BH33" s="302" t="inlineStr">
        <is>
          <t>A01</t>
        </is>
      </c>
      <c r="BI33" s="302" t="inlineStr">
        <is>
          <t>CO₂; CH₄</t>
        </is>
      </c>
      <c r="BJ33" s="302" t="inlineStr">
        <is>
          <t>正向</t>
        </is>
      </c>
      <c r="BK33" s="302" t="inlineStr">
        <is>
          <t>生物多样性保护；生态保护；适应气候变化；产业发展</t>
        </is>
      </c>
      <c r="BL33" s="302" t="inlineStr">
        <is>
          <t>草原法第三十五条、第四十五条；财农〔2021〕82号</t>
        </is>
      </c>
      <c r="BM33" s="302" t="inlineStr">
        <is>
          <t>https://www.moa.gov.cn/govpublic/CWS/201112/t20111222_2441035.htm</t>
        </is>
      </c>
      <c r="BN33" s="302" t="inlineStr">
        <is>
          <t>http://www.mof.gov.cn/gp/xxgkml/nys/201201/t20120116_2500355.htm</t>
        </is>
      </c>
    </row>
    <row r="34">
      <c r="A34" s="305" t="inlineStr">
        <is>
          <t>CHNSUBESPI04S000</t>
        </is>
      </c>
      <c r="B34" s="305" t="inlineStr">
        <is>
          <t>工具</t>
        </is>
      </c>
      <c r="C34" s="305" t="inlineStr">
        <is>
          <t>补贴</t>
        </is>
      </c>
      <c r="D34" s="305" t="inlineStr">
        <is>
          <t>生态系统服务付费</t>
        </is>
      </c>
      <c r="E34" s="305" t="inlineStr">
        <is>
          <t>农业、林业和其他土地利用</t>
        </is>
      </c>
      <c r="F34" s="305" t="inlineStr">
        <is>
          <t>草地；畜牧业</t>
        </is>
      </c>
      <c r="G34" s="305" t="inlineStr">
        <is>
          <t>退牧还草</t>
        </is>
      </c>
      <c r="H34" s="305" t="inlineStr">
        <is>
          <t>Returning Grazing Land to Grassland</t>
        </is>
      </c>
      <c r="I34" s="305" t="inlineStr">
        <is>
          <t>N/A</t>
        </is>
      </c>
      <c r="J34" s="305" t="inlineStr">
        <is>
          <t>退牧还草工程是国务院2002年批准、2003年启动的重大草原生态建设工程。该工程对生态脆弱和严重退化的草原实行禁牧围栏、休牧轮牧、补播改良，并建设人工饲草地和舍饲棚圈等基础设施，引导牧民从传统自由放牧向舍饲圈养转变。工程覆盖内蒙古、新疆、青海、甘肃、四川、西藏、宁夏、云南等8省（区）和新疆生产建设兵团的215个县（旗），涉及约120万户牧民。截至2012年，累计完成围栏建设约9.1亿亩（约60.7万平方公里），补播改良约2.3亿亩。2003-2010年中央累计投入约209亿元（含建设资金和饲料粮补助）。2011年起，饲料粮补助转为草原生态保护补助奖励机制（CHNSUBESPI03S000），退牧还草工程继续承担围栏、补播、人工饲草地和棚圈建设等基础设施建设职能。</t>
        </is>
      </c>
      <c r="K34" s="305" t="inlineStr">
        <is>
          <t>生态保护；荒漠化防治；就业和减贫</t>
        </is>
      </c>
      <c r="L34" s="305" t="inlineStr">
        <is>
          <t>间接</t>
        </is>
      </c>
      <c r="M34" s="305" t="inlineStr">
        <is>
          <t>供给侧</t>
        </is>
      </c>
      <c r="N34" s="305" t="inlineStr">
        <is>
          <t>中国</t>
        </is>
      </c>
      <c r="O34" s="305" t="inlineStr">
        <is>
          <t>国家</t>
        </is>
      </c>
      <c r="P34" s="305" t="inlineStr">
        <is>
          <t>N/A</t>
        </is>
      </c>
      <c r="Q34" s="305" t="inlineStr">
        <is>
          <t>16/09/2002</t>
        </is>
      </c>
      <c r="R34" s="305" t="inlineStr">
        <is>
          <t>18/03/2003</t>
        </is>
      </c>
      <c r="S34" s="305" t="inlineStr">
        <is>
          <t>N/A</t>
        </is>
      </c>
      <c r="T34" s="305" t="inlineStr">
        <is>
          <t>2021</t>
        </is>
      </c>
      <c r="U34" s="305" t="inlineStr">
        <is>
          <t>2021年国务院办公厅印发关于加强草原保护修复的若干意见（国办发〔2021〕7号），将退牧还草工程纳入草原保护修复和'山水林田湖草沙'一体化保护修复总体框架。'十四五'规划（2021-2025年）设定退化草原修复2.3亿亩目标。此前的2011年关于完善退牧还草政策的意见（发改西部〔2011〕1856号）将饲料粮补助从退牧还草中剥离并转入草原生态保护补助奖励机制。</t>
        </is>
      </c>
      <c r="V34" s="305">
        <f>IF(R34="","生效",IF(R34="N/A","生效",IF(TODAY()&lt;DATE(VALUE(RIGHT(R34,4)),VALUE(MID(R34,4,2)),VALUE(LEFT(R34,2))),"计划实施",IF(S34="","生效",IF(S34="N/A","生效",IF(TODAY()&lt;DATE(VALUE(RIGHT(S34,4)),VALUE(MID(S34,4,2)),VALUE(LEFT(S34,2))),"生效","已终止"))))))</f>
        <v/>
      </c>
      <c r="W34" s="305" t="inlineStr">
        <is>
          <t>国家发展改革委（主管工程投资计划）；国家林业和草原局（主管工程实施）；财政部（主管资金管理）；农业农村部；省级和县级发改、林草、农牧主管部门</t>
        </is>
      </c>
      <c r="X34" s="305" t="inlineStr">
        <is>
          <t>草地</t>
        </is>
      </c>
      <c r="Y34" s="305" t="inlineStr">
        <is>
          <t>既有</t>
        </is>
      </c>
      <c r="Z34" s="305" t="inlineStr">
        <is>
          <t>全国生态脆弱区和严重退化区的天然草原，主要分布在内蒙古、新疆、青海、甘肃、四川、西藏、宁夏、云南等8省（区）和新疆生产建设兵团。工程区草原须符合禁牧围栏、休牧轮牧或补播改良的条件。</t>
        </is>
      </c>
      <c r="AA34" s="305" t="inlineStr">
        <is>
          <t>N/A</t>
        </is>
      </c>
      <c r="AB34" s="305" t="inlineStr">
        <is>
          <t>按国务院关于加强草原保护与建设的若干意见（国发〔2002〕19号）和国家发改委等部门下达的年度退牧还草任务范围确定。各省在中央下达任务内自主选择具体地块。</t>
        </is>
      </c>
      <c r="AC34" s="305" t="inlineStr">
        <is>
          <t>个人；企业</t>
        </is>
      </c>
      <c r="AD34" s="305" t="inlineStr">
        <is>
          <t>退牧还草工程区的草原承包经营牧民（牧户）为主要受益和实施主体。牧区集体经济组织、牧民专业合作社和牧业企业参与饲草地建设和舍饲棚圈运营。涉及约120万户牧民。</t>
        </is>
      </c>
      <c r="AE34" s="305" t="inlineStr">
        <is>
          <t>保存、保护或储藏；生产、发电或转化</t>
        </is>
      </c>
      <c r="AF34" s="305" t="inlineStr">
        <is>
          <t>退牧还草工程包括：禁牧围栏封育（使严重退化草原完全排除放牧）；休牧轮牧围栏（季节性或轮换性放牧管理）；重度退化草原补播改良（补播草种恢复植被）；人工饲草地建设（种植优质饲草减轻天然草原放牧压力）；舍饲棚圈建设（建设标准80平方米畜棚支持舍饲圈养）。</t>
        </is>
      </c>
      <c r="AG34" s="305" t="inlineStr">
        <is>
          <t>20;160;3000</t>
        </is>
      </c>
      <c r="AH34" s="305" t="inlineStr">
        <is>
          <t>元/亩；元/亩；元/户</t>
        </is>
      </c>
      <c r="AI34" s="305" t="inlineStr">
        <is>
          <t>2011年政策（发改西部〔2011〕1856号）提高后标准：围栏建设中央投资青藏高原区20元/亩、其他地区16元/亩（中央承担80%）；退化草原补播改良20元/亩；人工饲草地建设160元/亩；舍饲棚圈建设3000元/户。此前2003年试点标准：围栏青藏高原25元/亩、其他20元/亩（中央70%），补播10元/亩，饲料粮禁牧区2.75kg或5.5kg/亩/年（2004年起折现）。2011年起饲料粮补助不再安排，改由草原补奖机制（CHNSUBESPI03S000）覆盖。</t>
        </is>
      </c>
      <c r="AJ34" s="305" t="inlineStr">
        <is>
          <t>实行'五项到省'（目标、任务、资金、粮食&lt;后为现金&gt;、责任到省），由省级政府制定年度实施方案并组织落实。工程区牧民须签订退牧还草合同，按合同约定对禁牧围栏草原实行完全禁牧、对休牧轮牧区按规定休牧。工程建设须符合草原围栏、补播等技术标准。</t>
        </is>
      </c>
      <c r="AK34" s="305" t="inlineStr">
        <is>
          <t>N/A</t>
        </is>
      </c>
      <c r="AL34" s="305" t="inlineStr">
        <is>
          <t>按年度下达任务并检查验收：工程建设进度按年度考核；围栏、补播、棚圈等建设任务须按国家下达的年度计划完成。退牧还草任务完成情况和草畜平衡执行情况由县级林草和农牧部门组织检查验收。</t>
        </is>
      </c>
      <c r="AM34" s="305" t="inlineStr">
        <is>
          <t>N/A</t>
        </is>
      </c>
      <c r="AN34" s="305" t="inlineStr">
        <is>
          <t>N/A</t>
        </is>
      </c>
      <c r="AO34" s="305" t="inlineStr">
        <is>
          <t>N/A</t>
        </is>
      </c>
      <c r="AP34" s="305" t="inlineStr">
        <is>
          <t>N/A</t>
        </is>
      </c>
      <c r="AQ34" s="305" t="inlineStr">
        <is>
          <t>围栏建设中央投资：青藏高原区20元/亩、其他地区16元/亩（中央承担80%）；补播改良20元/亩；人工饲草地160元/亩；舍饲棚圈3000元/户。自2011年起饲料粮补助已转入草原生态保护补助奖励机制（CHNSUBESPI03S000），退牧还草工程不再安排饲料粮补助。</t>
        </is>
      </c>
      <c r="AR34" s="305" t="inlineStr">
        <is>
          <t>N/A</t>
        </is>
      </c>
      <c r="AS34" s="305" t="inlineStr">
        <is>
          <t>中央财政按年度退牧还草任务下达投资计划至省级发改和财政部门。工程资金通过项目制管理，围栏、补播、饲草地和棚圈建设由县级林草部门或乡镇政府统一组织实施或由牧民自行建设经检查验收后报销。实行'先建后补'或政府采购统一施工等模式。</t>
        </is>
      </c>
      <c r="AT34" s="305" t="inlineStr">
        <is>
          <t>退牧还草工程为长期性草原生态建设项目，自2003年启动已连续实施超过20年，目前纳入'十四五'草原保护修复规划继续实施。禁牧围栏区一般实施5年以上或长期禁牧。</t>
        </is>
      </c>
      <c r="AU34" s="305" t="inlineStr">
        <is>
          <t>县级林草和农牧部门负责工程进度检查、禁牧围栏区放牧巡查和工程质量验收。违规放牧的牧民按草原法和退牧还草管理规定处罚，情节严重者可收回草原承包经营权。围栏等工程设施由受益牧民或集体经济组织负责管护，损坏的由责任主体修复。省级政府负总责。</t>
        </is>
      </c>
      <c r="AV34" s="305" t="inlineStr">
        <is>
          <t>N/A</t>
        </is>
      </c>
      <c r="AW34" s="305" t="inlineStr">
        <is>
          <t>N/A</t>
        </is>
      </c>
      <c r="AX34" s="305" t="inlineStr">
        <is>
          <t>N/A</t>
        </is>
      </c>
      <c r="AY34" s="305" t="inlineStr">
        <is>
          <t>N/A</t>
        </is>
      </c>
      <c r="AZ34" s="305" t="inlineStr">
        <is>
          <t>N/A</t>
        </is>
      </c>
      <c r="BA34" s="305" t="inlineStr">
        <is>
          <t>N/A</t>
        </is>
      </c>
      <c r="BB34" s="305" t="inlineStr">
        <is>
          <t>N/A</t>
        </is>
      </c>
      <c r="BC34" s="305" t="inlineStr">
        <is>
          <t>N/A</t>
        </is>
      </c>
      <c r="BD34" s="305" t="inlineStr">
        <is>
          <t>N/A</t>
        </is>
      </c>
      <c r="BE34" s="305" t="inlineStr">
        <is>
          <t>N/A</t>
        </is>
      </c>
      <c r="BF34" s="305" t="inlineStr">
        <is>
          <t>N/A</t>
        </is>
      </c>
      <c r="BG34" s="305" t="inlineStr">
        <is>
          <t>N/A</t>
        </is>
      </c>
      <c r="BH34" s="305" t="inlineStr">
        <is>
          <t>A01</t>
        </is>
      </c>
      <c r="BI34" s="305" t="inlineStr">
        <is>
          <t>CO₂; CH₄</t>
        </is>
      </c>
      <c r="BJ34" s="305" t="inlineStr">
        <is>
          <t>正向</t>
        </is>
      </c>
      <c r="BK34" s="305" t="inlineStr">
        <is>
          <t>生物多样性保护；生态保护；适应气候变化；技术创新</t>
        </is>
      </c>
      <c r="BL34" s="305" t="inlineStr">
        <is>
          <t>中华人民共和国草原法第三十五条、第四十六条、第四十七条、第四十八条；国务院关于加强草原保护与建设的若干意见（国发〔2002〕19号）</t>
        </is>
      </c>
      <c r="BM34" s="305" t="inlineStr">
        <is>
          <t>http://www.gov.cn/gongbao/content/2002/content_61781.htm</t>
        </is>
      </c>
      <c r="BN34" s="305" t="inlineStr">
        <is>
          <t>https://www.ndrc.gov.cn/xxgk/zcfb/tz/201109/t20110919_964818.html; http://www.gov.cn/gongbao/content/2021/content_5600082.htm; https://www.moa.gov.cn/govpublic/XMYS/201006/t20100606_1534930.htm</t>
        </is>
      </c>
    </row>
    <row r="35">
      <c r="A35" s="305" t="inlineStr">
        <is>
          <t>CHNSUBESPI05S000</t>
        </is>
      </c>
      <c r="B35" s="305" t="inlineStr">
        <is>
          <t>工具</t>
        </is>
      </c>
      <c r="C35" s="305" t="inlineStr">
        <is>
          <t>补贴</t>
        </is>
      </c>
      <c r="D35" s="305" t="inlineStr">
        <is>
          <t>生态系统服务付费</t>
        </is>
      </c>
      <c r="E35" s="305" t="inlineStr">
        <is>
          <t>农业、林业和其他土地利用</t>
        </is>
      </c>
      <c r="F35" s="305" t="inlineStr">
        <is>
          <t>林业；森林</t>
        </is>
      </c>
      <c r="G35" s="305" t="inlineStr">
        <is>
          <t>天然林资源保护工程</t>
        </is>
      </c>
      <c r="H35" s="305" t="inlineStr">
        <is>
          <t>Natural Forest Protection Program</t>
        </is>
      </c>
      <c r="I35" s="305" t="inlineStr">
        <is>
          <t>N/A</t>
        </is>
      </c>
      <c r="J35" s="305" t="inlineStr">
        <is>
          <t>天然林资源保护工程（天保工程）是中国投资规模最大的生态保护工程之一，1998年试点、2000年正式启动，旨在全面停止天然林商业性采伐，保护和恢复天然林资源。一期（2000-2010年）覆盖长江上游、黄河上中游和东北内蒙古等重点国有林区，对天然林实施禁伐限伐，完成公益林建设1.75亿亩，分流安置富余职工67.5万人。二期（2011-2020年）将禁伐范围扩大至全国，2016年实现全面停止天然林商业性采伐，管护天然林面积19.44亿亩，累计增加森林碳汇4.16亿吨。1998-2020年累计投资超过5000亿元。2019年中共中央办公厅、国务院办公厅印发天然林保护修复制度方案，将天保工程从阶段性的'工程'提升为永久性的'制度'。2025年六部门印发天然林保护修复中长期规划（2021-2035年），将原有分项资金整合为统一的'森林保护修复补助'，目标至2035年保持天然林面积25.8亿亩。该工程使中国天然林蓄积量净增13.75亿立方米，贡献了超过我国哥本哈根承诺的13亿立方米森林蓄积增长目标。</t>
        </is>
      </c>
      <c r="K35" s="305" t="inlineStr">
        <is>
          <t>生态保护；生物多样性保护；适应气候变化</t>
        </is>
      </c>
      <c r="L35" s="305" t="inlineStr">
        <is>
          <t>间接</t>
        </is>
      </c>
      <c r="M35" s="305" t="inlineStr">
        <is>
          <t>供给侧</t>
        </is>
      </c>
      <c r="N35" s="305" t="inlineStr">
        <is>
          <t>中国</t>
        </is>
      </c>
      <c r="O35" s="305" t="inlineStr">
        <is>
          <t>国家</t>
        </is>
      </c>
      <c r="P35" s="305" t="inlineStr">
        <is>
          <t>N/A</t>
        </is>
      </c>
      <c r="Q35" s="305" t="inlineStr">
        <is>
          <t>24/10/2000</t>
        </is>
      </c>
      <c r="R35" s="305" t="inlineStr">
        <is>
          <t>01/12/2000</t>
        </is>
      </c>
      <c r="S35" s="305" t="inlineStr">
        <is>
          <t>N/A</t>
        </is>
      </c>
      <c r="T35" s="305" t="inlineStr">
        <is>
          <t>23/07/2019</t>
        </is>
      </c>
      <c r="U35" s="305" t="inlineStr">
        <is>
          <t>2019年7月23日，中共中央办公厅、国务院办公厅印发天然林保护修复制度方案（厅字〔2019〕39号），将天然林保护从阶段性的'天然林资源保护工程'提升为永久性的'天然林保护修复制度'，要求全面保护天然林、严格限制采伐、建立永久性管护制度、实行天然林保护修复责任终身追究制，并明确要求制定天然林保护条例。2025年2月，六部门（国家林草局、国家发展改革委、财政部、人社部、自然资源部、金融监管总局）联合印发天然林保护修复中长期规划（2021-2035年），将原有分散的管护、社保、政社、抚育和停伐补助等资金整合为统一的'森林保护修复补助'。</t>
        </is>
      </c>
      <c r="V35" s="305">
        <f>IF(R35="","生效",IF(R35="N/A","生效",IF(TODAY()&lt;DATE(VALUE(RIGHT(R35,4)),VALUE(MID(R35,4,2)),VALUE(LEFT(R35,2))),"计划实施",IF(S35="","生效",IF(S35="N/A","生效",IF(TODAY()&lt;DATE(VALUE(RIGHT(S35,4)),VALUE(MID(S35,4,2)),VALUE(LEFT(S35,2))),"生效","已终止"))))))</f>
        <v/>
      </c>
      <c r="W35" s="305" t="inlineStr">
        <is>
          <t>国家林业和草原局（主管全国天然林保护修复工作）；国家发展改革委（主管工程投资规划）；财政部（主管资金管理）；人力资源和社会保障部（主管职工安置和社会保障）；自然资源部；金融监管总局；省级和县级林草、财政、人社部门；重点国有林区林业局</t>
        </is>
      </c>
      <c r="X35" s="305" t="inlineStr">
        <is>
          <t>森林</t>
        </is>
      </c>
      <c r="Y35" s="305" t="inlineStr">
        <is>
          <t>既有</t>
        </is>
      </c>
      <c r="Z35" s="305" t="inlineStr">
        <is>
          <t>全国范围内的天然林资源，重点包括长江上游、黄河上中游和东北内蒙古等重点国有林区17个省（自治区、直辖市）的天然林。工程区林业用地面积12.37亿公顷，天然林面积5643万公顷（约占全国天然林面积的53%）。天然林保护与国家级公益林管理制度正在逐步并轨。</t>
        </is>
      </c>
      <c r="AA35" s="305" t="inlineStr">
        <is>
          <t>N/A</t>
        </is>
      </c>
      <c r="AB35" s="305" t="inlineStr">
        <is>
          <t>按国务院批准的长江上游、黄河上中游地区天然林资源保护工程实施方案和东北、内蒙古等重点国有林区天然林资源保护工程实施方案划定的工程区范围，以及后续扩展至全国的天然林全面禁伐范围。</t>
        </is>
      </c>
      <c r="AC35" s="305" t="inlineStr">
        <is>
          <t>个人；企业；政府</t>
        </is>
      </c>
      <c r="AD35" s="305" t="inlineStr">
        <is>
          <t>工程区国有森工企业、国有林场和林业局（天然林管护和抚育的主要实施主体）；工程区集体林权权利人和个体林农（参与管护和公益林建设）；工程区分流安置的林业职工（通过转岗管护、一次性安置、发展林下经济等方式安置）。涉及约67.5万名分流安置职工。</t>
        </is>
      </c>
      <c r="AE35" s="305" t="inlineStr">
        <is>
          <t>保存、保护或储藏；生产、发电或转化</t>
        </is>
      </c>
      <c r="AF35" s="305" t="inlineStr">
        <is>
          <t>全面停止天然林商业性采伐（2016年起全国实施）；天然林森林管护（日常巡护、防火、病虫害防治、资源监测）；公益林建设（人工造林500元/亩、封山育林100元/亩、飞播造林）；中幼龄林抚育（120元/亩）；后备资源培育；国有林区富余人员分流安置（转岗管护、一次性安置、林下经济、森林旅游等替代产业）。</t>
        </is>
      </c>
      <c r="AG35" s="305" t="inlineStr">
        <is>
          <t>500;100;120</t>
        </is>
      </c>
      <c r="AH35" s="305" t="inlineStr">
        <is>
          <t>元/亩</t>
        </is>
      </c>
      <c r="AI35" s="305" t="inlineStr">
        <is>
          <t>天保工程二期（2011-2020年）主要投资标准：人工造林500元/亩；封山育林100元/亩；中幼龄林抚育120元/亩。来源：国家发展改革委和国家林草局天保二期实施方案。2025年中长期规划将各项分项资金整合为统一的'森林保护修复补助'。</t>
        </is>
      </c>
      <c r="AJ35" s="305" t="inlineStr">
        <is>
          <t>全面停止天然林商业性采伐。天然林管护实行责任区管理，管护人员按管护面积和巡护频次要求（GPS跟踪巡护）履行职责。公益林建设须符合GB/T 18337.1（造林技术规程）、GB/T 18337.3（封山育林技术规程）、LY/T 1646（森林抚育规程）等国家标准。天然林保护修复实行领导干部自然资源资产离任审计和终身责任追究制。</t>
        </is>
      </c>
      <c r="AK35" s="305" t="inlineStr">
        <is>
          <t>N/A</t>
        </is>
      </c>
      <c r="AL35" s="305" t="inlineStr">
        <is>
          <t>按年度进行天然林保护修复成效核查：天然林面积、蓄积量、森林覆盖率和天然林保护状况纳入国家-省级-县级三级年度监测。实行'国家—省级—县级'三级核查验收体系：省级自查→国家级核查→结果通报。管护效果不达标的责令整改并扣减补助资金。</t>
        </is>
      </c>
      <c r="AM35" s="305" t="inlineStr">
        <is>
          <t>N/A</t>
        </is>
      </c>
      <c r="AN35" s="305" t="inlineStr">
        <is>
          <t>N/A</t>
        </is>
      </c>
      <c r="AO35" s="305" t="inlineStr">
        <is>
          <t>N/A</t>
        </is>
      </c>
      <c r="AP35" s="305" t="inlineStr">
        <is>
          <t>约250亿元/年（天保二期2011-2020年年均中央投资244亿元；来源：国家发改委天保二期方案。1998-2020年累计中央投资超过5000亿元）。</t>
        </is>
      </c>
      <c r="AQ35" s="305" t="inlineStr">
        <is>
          <t>天保二期标准：人工造林500元/亩，封山育林100元/亩，中幼龄林抚育120元/亩。管护费用按管护面积由各省在中央补助总额内自主确定。社保补助按实际参保人数和缴费基数核定。2025年中长期规划将各项分项资金整合为统一的'森林保护修复补助'，具体分项上限不再延续。</t>
        </is>
      </c>
      <c r="AR35" s="305" t="inlineStr">
        <is>
          <t>N/A</t>
        </is>
      </c>
      <c r="AS35" s="305" t="inlineStr">
        <is>
          <t>中央财政按因素法（工程区面积、天然林面积、职工人数等）和项目法分配资金至省级财政。省级财政细化至县级或直属森工企业。管护人员工资通过林业局或林场工资系统发放；分流安置职工的社会保险补助通过社保系统拨付；集体和个人林地管护补助通过'一卡通'发放。</t>
        </is>
      </c>
      <c r="AT35" s="305" t="inlineStr">
        <is>
          <t>天保工程一期10年（2000-2010年），二期10年（2011-2020年）。2019年制度方案将天然林保护从阶段性工程提升为永久性制度。2025年中长期规划覆盖2021-2035年，确立了长期稳定的中央财政投入机制。</t>
        </is>
      </c>
      <c r="AU35" s="305" t="inlineStr">
        <is>
          <t>天然林保护纳入林长制考核和领导干部自然资源资产离任审计。破坏天然林资源的行为实行终身责任追究制。骗取、截留、挪用工程资金的行为按财政违法行为处罚处分条例追究。天然林调出须经国务院林业主管部门批准。公益林建设质量不达标的，责令整改并扣减相应补助。</t>
        </is>
      </c>
      <c r="AV35" s="305" t="inlineStr">
        <is>
          <t>N/A</t>
        </is>
      </c>
      <c r="AW35" s="305" t="inlineStr">
        <is>
          <t>N/A</t>
        </is>
      </c>
      <c r="AX35" s="305" t="inlineStr">
        <is>
          <t>N/A</t>
        </is>
      </c>
      <c r="AY35" s="305" t="inlineStr">
        <is>
          <t>N/A</t>
        </is>
      </c>
      <c r="AZ35" s="305" t="inlineStr">
        <is>
          <t>N/A</t>
        </is>
      </c>
      <c r="BA35" s="305" t="inlineStr">
        <is>
          <t>N/A</t>
        </is>
      </c>
      <c r="BB35" s="305" t="inlineStr">
        <is>
          <t>N/A</t>
        </is>
      </c>
      <c r="BC35" s="305" t="inlineStr">
        <is>
          <t>N/A</t>
        </is>
      </c>
      <c r="BD35" s="305" t="inlineStr">
        <is>
          <t>N/A</t>
        </is>
      </c>
      <c r="BE35" s="305" t="inlineStr">
        <is>
          <t>N/A</t>
        </is>
      </c>
      <c r="BF35" s="305" t="inlineStr">
        <is>
          <t>约1000 MtCO2/年（按天保工程天然林面积约5643万公顷、中国森林平均固碳速率约1.83 tCO2/立方米蓄积增长、二期累计增加森林碳汇4.16亿吨折算年均约4160万吨CO2。另有研究估算天保工程区2000-2020年森林蓄积净增13.75亿立方米，相应固碳约25 GtCO2（累计））。</t>
        </is>
      </c>
      <c r="BG35" s="305" t="inlineStr">
        <is>
          <t>N/A</t>
        </is>
      </c>
      <c r="BH35" s="305" t="inlineStr">
        <is>
          <t>A02</t>
        </is>
      </c>
      <c r="BI35" s="305" t="inlineStr">
        <is>
          <t>CO₂</t>
        </is>
      </c>
      <c r="BJ35" s="305" t="inlineStr">
        <is>
          <t>正向</t>
        </is>
      </c>
      <c r="BK35" s="305" t="inlineStr">
        <is>
          <t>污染防治；生物多样性保护；生态保护；适应气候变化；就业和减贫</t>
        </is>
      </c>
      <c r="BL35" s="305" t="inlineStr">
        <is>
          <t>中华人民共和国森林法（2019年修订）第三十二条；天然林保护修复制度方案（厅字〔2019〕39号）；天然林保护修复中长期规划（2025年2月六部门印发）</t>
        </is>
      </c>
      <c r="BM35" s="305" t="inlineStr">
        <is>
          <t>https://www.gov.cn/zhengce/2019-07/23/content_5413850.htm</t>
        </is>
      </c>
      <c r="BN35" s="305" t="inlineStr">
        <is>
          <t>https://www.forestry.gov.cn/c/www/gkgfxwj/300304.jhtml; https://www.forestry.gov.cn/c/www/stgtlh/608745.jhtml; http://big5.www.gov.cn/gate/big5/www.gov.cn/govweb/gzdt/2011-05/17/content_1865437.htm</t>
        </is>
      </c>
    </row>
    <row r="36">
      <c r="A36" s="305" t="inlineStr">
        <is>
          <t>CHNTAXCITI01S000</t>
        </is>
      </c>
      <c r="B36" s="305" t="inlineStr">
        <is>
          <t>工具</t>
        </is>
      </c>
      <c r="C36" s="305" t="inlineStr">
        <is>
          <t>税收</t>
        </is>
      </c>
      <c r="D36" s="305" t="inlineStr">
        <is>
          <t>企业所得税优惠</t>
        </is>
      </c>
      <c r="E36" s="305" t="inlineStr">
        <is>
          <t>工业；建筑</t>
        </is>
      </c>
      <c r="F36" s="305" t="inlineStr">
        <is>
          <t>工业能效；建筑能效</t>
        </is>
      </c>
      <c r="G36" s="305" t="inlineStr">
        <is>
          <t>节能服务公司实施合同能源管理项目的所得定期减免企业所得税</t>
        </is>
      </c>
      <c r="H36" s="305" t="inlineStr">
        <is>
          <t>CIT incentive for energy performance contracting</t>
        </is>
      </c>
      <c r="I36" s="305" t="inlineStr">
        <is>
          <t>企业所得税优惠政策体系</t>
        </is>
      </c>
      <c r="J36" s="305" t="inlineStr">
        <is>
          <t>符合条件的节能服务公司（ESCO）实施合同能源管理（EPC）项目，自项目取得第一笔生产经营收入所属纳税年度起，第一年至第三年免征企业所得税，第四年至第六年减半征收企业所得税（实际税率12.5%）。节能服务公司须同时满足以下条件：具有独立法人资格，注册资本不低于100万元人民币；实施节能效益分享型合同能源管理项目；节能服务公司投资比例不低于项目总投资的70%；拥有匹配的专职技术人员和合同能源管理人才；实行查账征收的居民企业；于年度终了后4个月内完成税务机关备案。政策依据为中华人民共和国企业所得税法第二十七条、企业所得税法实施条例第八十八条、财政部 国家税务总局关于促进节能服务产业发展增值税营业税和企业所得税政策问题的通知（财税〔2010〕110号）及国家税务总局 国家发展改革委关于落实节能服务企业合同能源管理项目企业所得税优惠政策有关征收管理问题的公告（国家税务总局 国家发展改革委公告2013年第77号）。</t>
        </is>
      </c>
      <c r="K36" s="305" t="inlineStr">
        <is>
          <t>能源效率；产业发展</t>
        </is>
      </c>
      <c r="L36" s="305" t="inlineStr">
        <is>
          <t>直接</t>
        </is>
      </c>
      <c r="M36" s="305" t="inlineStr">
        <is>
          <t>供给侧</t>
        </is>
      </c>
      <c r="N36" s="305" t="inlineStr">
        <is>
          <t>中国</t>
        </is>
      </c>
      <c r="O36" s="305" t="inlineStr">
        <is>
          <t>国家</t>
        </is>
      </c>
      <c r="P36" s="305" t="inlineStr">
        <is>
          <t>N/A</t>
        </is>
      </c>
      <c r="Q36" s="305" t="inlineStr">
        <is>
          <t>30/12/2010</t>
        </is>
      </c>
      <c r="R36" s="305" t="inlineStr">
        <is>
          <t>01/01/2011</t>
        </is>
      </c>
      <c r="S36" s="305" t="inlineStr">
        <is>
          <t>N/A</t>
        </is>
      </c>
      <c r="T36" s="305" t="inlineStr">
        <is>
          <t>17/12/2013</t>
        </is>
      </c>
      <c r="U36" s="305" t="inlineStr">
        <is>
          <t>N/A</t>
        </is>
      </c>
      <c r="V36" s="305">
        <f>IF(R36="","生效",IF(R36="N/A","生效",IF(TODAY()&lt;DATE(VALUE(RIGHT(R36,4)),VALUE(MID(R36,4,2)),VALUE(LEFT(R36,2))),"计划实施",IF(S36="","生效",IF(S36="N/A","生效",IF(TODAY()&lt;DATE(VALUE(RIGHT(S36,4)),VALUE(MID(S36,4,2)),VALUE(LEFT(S36,2))),"生效","已终止"))))))</f>
        <v/>
      </c>
      <c r="W36" s="305" t="inlineStr">
        <is>
          <t>财政部（负责企业所得税优惠政策制定）；国家税务总局（负责企业所得税征收和优惠政策管理）；国家发展和改革委员会（负责节能服务产业和合同能源管理项目管理）</t>
        </is>
      </c>
      <c r="X36" s="305" t="inlineStr">
        <is>
          <t>节能项目；用能设备</t>
        </is>
      </c>
      <c r="Y36" s="305" t="inlineStr">
        <is>
          <t>既有</t>
        </is>
      </c>
      <c r="Z36" s="305" t="inlineStr">
        <is>
          <t>节能服务公司实施的合同能源管理项目，包括余热余压利用、绿色照明、电机系统节能、能源系统优化及其他节能减排技术改造项目。项目须符合合同能源管理技术通则（GB/T 24915）技术要求。</t>
        </is>
      </c>
      <c r="AA36" s="305" t="inlineStr">
        <is>
          <t>N/A</t>
        </is>
      </c>
      <c r="AB36" s="305" t="inlineStr">
        <is>
          <t>节能服务公司投资比例不低于项目总投资的70%</t>
        </is>
      </c>
      <c r="AC36" s="305" t="inlineStr">
        <is>
          <t>企业</t>
        </is>
      </c>
      <c r="AD36" s="305" t="inlineStr">
        <is>
          <t>符合条件的节能服务公司须同时满足：具有独立法人资格；注册资本不低于100万元人民币；实行查账征收的居民企业；能够独立提供用能诊断、节能项目设计、融资、改造（施工、设备安装、调试、验收）、运行管理等专业化节能服务。用能单位不直接获得该项所得税优惠。</t>
        </is>
      </c>
      <c r="AE36" s="305" t="inlineStr">
        <is>
          <t>生产、发电或转换</t>
        </is>
      </c>
      <c r="AF36" s="305" t="inlineStr">
        <is>
          <t>节能服务公司通过与用能单位签订节能效益分享型合同，投资节能设备和技术，对用能单位现有用能设备和系统进行改造，并实施运行管理。</t>
        </is>
      </c>
      <c r="AG36" s="305" t="inlineStr">
        <is>
          <t>100; 50</t>
        </is>
      </c>
      <c r="AH36" s="305" t="inlineStr">
        <is>
          <t>%（企业所得税税率百分比）</t>
        </is>
      </c>
      <c r="AI36" s="305" t="inlineStr">
        <is>
          <t>第1-3年：企业所得税免征（100%减免）。第4-6年：企业所得税减按50%征收，即12.5%税率（50%减免，法定税率25%）。若效益分享期短于6年，则按实际分享期享受优惠。</t>
        </is>
      </c>
      <c r="AJ36" s="305" t="inlineStr">
        <is>
          <t>节能服务公司须同时满足：具有独立法人资格，注册资本不低于100万元人民币；实施符合合同法和GB/T 24915的节能效益分享型合同；节能服务公司投资比例不低于项目总投资的70%；拥有符合条件的专职技术人员和合同能源管理人才；实行查账征收的居民企业；于年度终了后4个月内完成税务机关备案。</t>
        </is>
      </c>
      <c r="AK36" s="305" t="inlineStr">
        <is>
          <t>第1-3年：应纳税额 = 0（免征）。第4-6年：应纳税额 = 应纳税所得额 × 25% × 50% = 应纳税所得额 × 12.5%。优惠期自项目取得第一笔生产经营收入所属纳税年度起连续计算6年。</t>
        </is>
      </c>
      <c r="AL36" s="305" t="inlineStr">
        <is>
          <t>实际效益分享期短于6年的，按实际分享期享受优惠。优惠期内项目转让的，受让方可继续享受剩余期限的优惠。</t>
        </is>
      </c>
      <c r="AM36" s="305" t="inlineStr">
        <is>
          <t>N/A</t>
        </is>
      </c>
      <c r="AN36" s="305" t="inlineStr">
        <is>
          <t>N/A</t>
        </is>
      </c>
      <c r="AO36" s="305" t="inlineStr">
        <is>
          <t>N/A</t>
        </is>
      </c>
      <c r="AP36" s="305" t="inlineStr">
        <is>
          <t>N/A</t>
        </is>
      </c>
      <c r="AQ36" s="305" t="inlineStr">
        <is>
          <t>N/A</t>
        </is>
      </c>
      <c r="AR36" s="305" t="inlineStr">
        <is>
          <t>N/A</t>
        </is>
      </c>
      <c r="AS36" s="305" t="inlineStr">
        <is>
          <t>N/A</t>
        </is>
      </c>
      <c r="AT36" s="305" t="inlineStr">
        <is>
          <t>N/A</t>
        </is>
      </c>
      <c r="AU36" s="305" t="inlineStr">
        <is>
          <t>N/A</t>
        </is>
      </c>
      <c r="AV36" s="305" t="inlineStr">
        <is>
          <t>N/A</t>
        </is>
      </c>
      <c r="AW36" s="305" t="inlineStr">
        <is>
          <t>N/A</t>
        </is>
      </c>
      <c r="AX36" s="305" t="inlineStr">
        <is>
          <t>N/A</t>
        </is>
      </c>
      <c r="AY36" s="305" t="inlineStr">
        <is>
          <t>N/A</t>
        </is>
      </c>
      <c r="AZ36" s="305" t="inlineStr">
        <is>
          <t>N/A</t>
        </is>
      </c>
      <c r="BA36" s="305" t="inlineStr">
        <is>
          <t>N/A</t>
        </is>
      </c>
      <c r="BB36" s="305" t="inlineStr">
        <is>
          <t>N/A</t>
        </is>
      </c>
      <c r="BC36" s="305" t="inlineStr">
        <is>
          <t>N/A</t>
        </is>
      </c>
      <c r="BD36" s="305" t="inlineStr">
        <is>
          <t>N/A</t>
        </is>
      </c>
      <c r="BE36" s="305" t="inlineStr">
        <is>
          <t>N/A</t>
        </is>
      </c>
      <c r="BF36" s="305" t="inlineStr">
        <is>
          <t>N/A</t>
        </is>
      </c>
      <c r="BG36" s="305" t="inlineStr">
        <is>
          <t>N/A</t>
        </is>
      </c>
      <c r="BH36" s="305" t="inlineStr">
        <is>
          <t>M74</t>
        </is>
      </c>
      <c r="BI36" s="305" t="inlineStr">
        <is>
          <t>CO2</t>
        </is>
      </c>
      <c r="BJ36" s="305" t="inlineStr">
        <is>
          <t>正向</t>
        </is>
      </c>
      <c r="BK36" s="305" t="inlineStr">
        <is>
          <t>产业发展；技术创新；能源安全</t>
        </is>
      </c>
      <c r="BL36" s="305" t="inlineStr">
        <is>
          <t>中华人民共和国企业所得税法第二十七条；中华人民共和国企业所得税法实施条例第八十八条；财政部 国家税务总局关于促进节能服务产业发展增值税营业税和企业所得税政策问题的通知（财税〔2010〕110号）；国家税务总局 国家发展改革委关于落实节能服务企业合同能源管理项目企业所得税优惠政策有关征收管理问题的公告（国家税务总局 国家发展改革委公告2013年第77号）</t>
        </is>
      </c>
      <c r="BM36" s="305" t="inlineStr">
        <is>
          <t>https://fgk.chinatax.gov.cn/zcfgk/c102416/c5203598/content.html</t>
        </is>
      </c>
      <c r="BN36" s="305" t="inlineStr">
        <is>
          <t>https://www.chinatax.gov.cn/chinatax/n810341/n810765/n812146/n812300/c1080063/content.html</t>
        </is>
      </c>
    </row>
    <row r="37">
      <c r="A37" s="305" t="inlineStr">
        <is>
          <t>CHNTAXCITI02S000</t>
        </is>
      </c>
      <c r="B37" s="305" t="inlineStr">
        <is>
          <t>工具</t>
        </is>
      </c>
      <c r="C37" s="305" t="inlineStr">
        <is>
          <t>税收</t>
        </is>
      </c>
      <c r="D37" s="305" t="inlineStr">
        <is>
          <t>企业所得税优惠</t>
        </is>
      </c>
      <c r="E37" s="305" t="inlineStr">
        <is>
          <t>工业；废弃物</t>
        </is>
      </c>
      <c r="F37" s="305" t="inlineStr">
        <is>
          <t>污水处理；废物处理；沼气利用；碳捕集利用与封存；节能改造；海水淡化</t>
        </is>
      </c>
      <c r="G37" s="305" t="inlineStr">
        <is>
          <t>环境保护、节能节水项目企业所得税优惠</t>
        </is>
      </c>
      <c r="H37" s="305" t="inlineStr">
        <is>
          <t>CIT incentive for environmental protection, energy-saving and water-saving projects</t>
        </is>
      </c>
      <c r="I37" s="305" t="inlineStr">
        <is>
          <t>企业所得税优惠政策体系</t>
        </is>
      </c>
      <c r="J37" s="305" t="inlineStr">
        <is>
          <t>企业从事符合条件的环境保护、节能节水项目，自项目取得第一笔生产经营收入所属纳税年度起，第一年至第三年免征企业所得税，第四年至第六年减半征收企业所得税（实际税率12.5%）。项目须列入环境保护、节能节水项目企业所得税优惠目录（2021年版）（财政部 税务总局 发展改革委 生态环境部公告2021年第36号）。2021年版目录涵盖：环境污染防治（公共污水处理、公共垃圾处理、沼气综合开发利用、大气污染防治）；节能减排技术改造（能源改造、建筑节能、碳排放减排技术包括CCUS（2021年新增）、通信基站和数据中心节能）；节水改造（海水淡化）。政策依据为中华人民共和国企业所得税法第二十七条、企业所得税法实施条例第八十八条、财政部 国家税务总局关于执行环境保护项目企业所得税优惠目录有关问题的通知（财税〔2009〕59号）、国家税务总局关于环境保护节能节水项目企业所得税优惠问题的公告（国家税务总局公告2012年第30号）及上述2021年第36号公告。</t>
        </is>
      </c>
      <c r="K37" s="305" t="inlineStr">
        <is>
          <t>污染防治；能源效率；资源节约</t>
        </is>
      </c>
      <c r="L37" s="305" t="inlineStr">
        <is>
          <t>直接</t>
        </is>
      </c>
      <c r="M37" s="305" t="inlineStr">
        <is>
          <t>供给侧</t>
        </is>
      </c>
      <c r="N37" s="305" t="inlineStr">
        <is>
          <t>中国</t>
        </is>
      </c>
      <c r="O37" s="305" t="inlineStr">
        <is>
          <t>国家</t>
        </is>
      </c>
      <c r="P37" s="305" t="inlineStr">
        <is>
          <t>N/A</t>
        </is>
      </c>
      <c r="Q37" s="305" t="inlineStr">
        <is>
          <t>16/03/2007</t>
        </is>
      </c>
      <c r="R37" s="305" t="inlineStr">
        <is>
          <t>01/01/2008</t>
        </is>
      </c>
      <c r="S37" s="305" t="inlineStr">
        <is>
          <t>N/A</t>
        </is>
      </c>
      <c r="T37" s="305" t="inlineStr">
        <is>
          <t>01/01/2021</t>
        </is>
      </c>
      <c r="U37" s="305" t="inlineStr">
        <is>
          <t>N/A</t>
        </is>
      </c>
      <c r="V37" s="305">
        <f>IF(R37="","生效",IF(R37="N/A","生效",IF(TODAY()&lt;DATE(VALUE(RIGHT(R37,4)),VALUE(MID(R37,4,2)),VALUE(LEFT(R37,2))),"计划实施",IF(S37="","生效",IF(S37="N/A","生效",IF(TODAY()&lt;DATE(VALUE(RIGHT(S37,4)),VALUE(MID(S37,4,2)),VALUE(LEFT(S37,2))),"生效","已终止"))))))</f>
        <v/>
      </c>
      <c r="W37" s="305" t="inlineStr">
        <is>
          <t>财政部（负责企业所得税优惠政策制定）；国家税务总局（负责企业所得税征收和优惠政策管理）；国家发展和改革委员会（参与优惠目录制定）；生态环境部（参与环境保护项目目录制定）</t>
        </is>
      </c>
      <c r="X37" s="305" t="inlineStr">
        <is>
          <t>污水处理设施；废物处理设施；沼气项目；碳捕集利用与封存设施；建筑节能系统；通信基站和数据中心节能系统；海水淡化设施</t>
        </is>
      </c>
      <c r="Y37" s="305" t="inlineStr">
        <is>
          <t>既有; 新建</t>
        </is>
      </c>
      <c r="Z37" s="305" t="inlineStr">
        <is>
          <t>2021年版目录涵盖：（1）环境污染防治——公共污水处理、公共垃圾处理、沼气综合开发利用、大气污染防治；（2）节能减排技术改造——能源改造、建筑节能、碳排放减排技术（包括CCUS，2021年新增）、通信和数字化节能（基站和数据中心）；（3）节水改造——海水淡化。项目须满足目录规定的技术标准。</t>
        </is>
      </c>
      <c r="AA37" s="305" t="inlineStr">
        <is>
          <t>N/A</t>
        </is>
      </c>
      <c r="AB37" s="305" t="inlineStr">
        <is>
          <t>N/A</t>
        </is>
      </c>
      <c r="AC37" s="305" t="inlineStr">
        <is>
          <t>企业</t>
        </is>
      </c>
      <c r="AD37" s="305" t="inlineStr">
        <is>
          <t>从事符合目录条件的环境保护、节能节水项目的居民企业。企业须实行查账征收，采用自行申报、留存备查方式享受优惠。</t>
        </is>
      </c>
      <c r="AE37" s="305" t="inlineStr">
        <is>
          <t>生产、发电或转换</t>
        </is>
      </c>
      <c r="AF37" s="305" t="inlineStr">
        <is>
          <t>企业投资、建设和运营符合条件的环境保护、节能节水项目（如污水处理厂、垃圾处理厂、沼气项目、CCUS项目、海水淡化厂）并取得项目运营收入。</t>
        </is>
      </c>
      <c r="AG37" s="305" t="inlineStr">
        <is>
          <t>100; 50</t>
        </is>
      </c>
      <c r="AH37" s="305" t="inlineStr">
        <is>
          <t>%（企业所得税税率百分比）</t>
        </is>
      </c>
      <c r="AI37" s="305" t="inlineStr">
        <is>
          <t>第1-3年：企业所得税免征（100%减免）。第4-6年：企业所得税减按50%征收，即12.5%税率（50%减免，法定税率25%）。优惠期自项目取得第一笔生产经营收入所属纳税年度起连续计算6年。</t>
        </is>
      </c>
      <c r="AJ37" s="305" t="inlineStr">
        <is>
          <t>企业须满足：项目列入2021年版目录；项目满足目录规定的技术标准；同一项目不得同时享受其他企业所得税优惠。企业采用自行评估、申报、留存备查方式。</t>
        </is>
      </c>
      <c r="AK37" s="305" t="inlineStr">
        <is>
          <t>第1-3年：应纳税额 = 0（免征）。第4-6年：应纳税额 = 项目应纳税所得额 × 25% × 50% = 项目应纳税所得额 × 12.5%。优惠期自项目取得第一笔生产经营收入所属纳税年度起连续计算6年。</t>
        </is>
      </c>
      <c r="AL37" s="305" t="inlineStr">
        <is>
          <t>企业同时经营优惠项目和非优惠项目的，应分别核算收入与成本。优惠期内项目转让的，受让方可继续享受剩余期限的优惠。</t>
        </is>
      </c>
      <c r="AM37" s="305" t="inlineStr">
        <is>
          <t>N/A</t>
        </is>
      </c>
      <c r="AN37" s="305" t="inlineStr">
        <is>
          <t>N/A</t>
        </is>
      </c>
      <c r="AO37" s="305" t="inlineStr">
        <is>
          <t>N/A</t>
        </is>
      </c>
      <c r="AP37" s="305" t="inlineStr">
        <is>
          <t>N/A</t>
        </is>
      </c>
      <c r="AQ37" s="305" t="inlineStr">
        <is>
          <t>N/A</t>
        </is>
      </c>
      <c r="AR37" s="305" t="inlineStr">
        <is>
          <t>N/A</t>
        </is>
      </c>
      <c r="AS37" s="305" t="inlineStr">
        <is>
          <t>N/A</t>
        </is>
      </c>
      <c r="AT37" s="305" t="inlineStr">
        <is>
          <t>N/A</t>
        </is>
      </c>
      <c r="AU37" s="305" t="inlineStr">
        <is>
          <t>N/A</t>
        </is>
      </c>
      <c r="AV37" s="305" t="inlineStr">
        <is>
          <t>N/A</t>
        </is>
      </c>
      <c r="AW37" s="305" t="inlineStr">
        <is>
          <t>N/A</t>
        </is>
      </c>
      <c r="AX37" s="305" t="inlineStr">
        <is>
          <t>N/A</t>
        </is>
      </c>
      <c r="AY37" s="305" t="inlineStr">
        <is>
          <t>N/A</t>
        </is>
      </c>
      <c r="AZ37" s="305" t="inlineStr">
        <is>
          <t>N/A</t>
        </is>
      </c>
      <c r="BA37" s="305" t="inlineStr">
        <is>
          <t>N/A</t>
        </is>
      </c>
      <c r="BB37" s="305" t="inlineStr">
        <is>
          <t>N/A</t>
        </is>
      </c>
      <c r="BC37" s="305" t="inlineStr">
        <is>
          <t>N/A</t>
        </is>
      </c>
      <c r="BD37" s="305" t="inlineStr">
        <is>
          <t>N/A</t>
        </is>
      </c>
      <c r="BE37" s="305" t="inlineStr">
        <is>
          <t>N/A</t>
        </is>
      </c>
      <c r="BF37" s="305" t="inlineStr">
        <is>
          <t>N/A</t>
        </is>
      </c>
      <c r="BG37" s="305" t="inlineStr">
        <is>
          <t>N/A</t>
        </is>
      </c>
      <c r="BH37" s="305" t="inlineStr">
        <is>
          <t>E36; E37; E38; E39</t>
        </is>
      </c>
      <c r="BI37" s="305" t="inlineStr">
        <is>
          <t>CO2; CH4; N2O</t>
        </is>
      </c>
      <c r="BJ37" s="305" t="inlineStr">
        <is>
          <t>正向</t>
        </is>
      </c>
      <c r="BK37" s="305" t="inlineStr">
        <is>
          <t>污染防治；资源节约；循环经济；技术创新</t>
        </is>
      </c>
      <c r="BL37" s="305" t="inlineStr">
        <is>
          <t>中华人民共和国企业所得税法第二十七条；中华人民共和国企业所得税法实施条例第八十八条；财政部 国家税务总局关于执行环境保护项目企业所得税优惠目录有关问题的通知（财税〔2009〕59号）；国家税务总局关于环境保护节能节水项目企业所得税优惠问题的公告（国家税务总局公告2012年第30号）；财政部 税务总局 发展改革委 生态环境部关于公布〈环境保护、节能节水项目企业所得税优惠目录（2021年版）〉的公告（财政部 税务总局 发展改革委 生态环境部公告2021年第36号）</t>
        </is>
      </c>
      <c r="BM37" s="305" t="inlineStr">
        <is>
          <t>https://www.gov.cn/zhengce/zhengceku/2021-12/29/content_5665116.htm</t>
        </is>
      </c>
      <c r="BN37" s="305" t="inlineStr">
        <is>
          <t>https://www.gov.cn/zhengce/zhengceku/2021-12/29/content_5665116.htm</t>
        </is>
      </c>
    </row>
    <row r="38">
      <c r="A38" s="305" t="inlineStr">
        <is>
          <t>CHNTAXCITI03S000</t>
        </is>
      </c>
      <c r="B38" s="305" t="inlineStr">
        <is>
          <t>工具</t>
        </is>
      </c>
      <c r="C38" s="305" t="inlineStr">
        <is>
          <t>税收</t>
        </is>
      </c>
      <c r="D38" s="305" t="inlineStr">
        <is>
          <t>企业所得税优惠</t>
        </is>
      </c>
      <c r="E38" s="305" t="inlineStr">
        <is>
          <t>工业；能源</t>
        </is>
      </c>
      <c r="F38" s="305" t="inlineStr">
        <is>
          <t>环保设备；节能设备；节水设备</t>
        </is>
      </c>
      <c r="G38" s="305" t="inlineStr">
        <is>
          <t>环境保护、节能节水专用设备投资额抵免企业所得税</t>
        </is>
      </c>
      <c r="H38" s="305" t="inlineStr">
        <is>
          <t>CIT credit for investment in special equipment for environmental protection, energy-saving and water-saving</t>
        </is>
      </c>
      <c r="I38" s="305" t="inlineStr">
        <is>
          <t>企业所得税优惠政策体系</t>
        </is>
      </c>
      <c r="J38" s="305" t="inlineStr">
        <is>
          <t>企业购置并实际使用环境保护专用设备企业所得税优惠目录和节能节水专用设备企业所得税优惠目录（财税〔2017〕71号）规定的专用设备，其设备投资额的10%可抵免企业当年应纳税额；当年不足抵免的，可在以后五个纳税年度内结转抵免。投资额为含增值税发票金额（扣除可抵扣进项税额）。政策依据为中华人民共和国企业所得税法第三十四条、企业所得税法实施条例第一百条、财政部 国家税务总局关于执行环境保护专用设备等企业所得税优惠目录有关问题的通知（财税〔2008〕48号）、财政部 国家税务总局 国家发展改革委关于印发节能节水和环境保护专用设备企业所得税优惠目录（2017年版）的通知（财税〔2017〕71号）及国家税务总局关于环境保护节能节水安全生产等专用设备投资抵免企业所得税有关问题的通知（国税函〔2010〕256号）。</t>
        </is>
      </c>
      <c r="K38" s="305" t="inlineStr">
        <is>
          <t>能源效率；污染防治</t>
        </is>
      </c>
      <c r="L38" s="305" t="inlineStr">
        <is>
          <t>直接</t>
        </is>
      </c>
      <c r="M38" s="305" t="inlineStr">
        <is>
          <t>供给侧</t>
        </is>
      </c>
      <c r="N38" s="305" t="inlineStr">
        <is>
          <t>中国</t>
        </is>
      </c>
      <c r="O38" s="305" t="inlineStr">
        <is>
          <t>国家</t>
        </is>
      </c>
      <c r="P38" s="305" t="inlineStr">
        <is>
          <t>N/A</t>
        </is>
      </c>
      <c r="Q38" s="305" t="inlineStr">
        <is>
          <t>22/08/2008</t>
        </is>
      </c>
      <c r="R38" s="305" t="inlineStr">
        <is>
          <t>01/01/2008</t>
        </is>
      </c>
      <c r="S38" s="305" t="inlineStr">
        <is>
          <t>N/A</t>
        </is>
      </c>
      <c r="T38" s="305" t="inlineStr">
        <is>
          <t>01/01/2017</t>
        </is>
      </c>
      <c r="U38" s="305" t="inlineStr">
        <is>
          <t>N/A</t>
        </is>
      </c>
      <c r="V38" s="305">
        <f>IF(R38="","生效",IF(R38="N/A","生效",IF(TODAY()&lt;DATE(VALUE(RIGHT(R38,4)),VALUE(MID(R38,4,2)),VALUE(LEFT(R38,2))),"计划实施",IF(S38="","生效",IF(S38="N/A","生效",IF(TODAY()&lt;DATE(VALUE(RIGHT(S38,4)),VALUE(MID(S38,4,2)),VALUE(LEFT(S38,2))),"生效","已终止"))))))</f>
        <v/>
      </c>
      <c r="W38" s="305" t="inlineStr">
        <is>
          <t>财政部（负责企业所得税优惠政策制定）；国家税务总局（负责企业所得税征收和抵免管理）；国家发展和改革委员会（参与设备目录制定）；工业和信息化部（参与设备技术标准制定）；生态环境部（参与环保设备目录制定）</t>
        </is>
      </c>
      <c r="X38" s="305" t="inlineStr">
        <is>
          <t>环境保护专用设备；节能节水专用设备</t>
        </is>
      </c>
      <c r="Y38" s="305" t="inlineStr">
        <is>
          <t>新建</t>
        </is>
      </c>
      <c r="Z38" s="305" t="inlineStr">
        <is>
          <t>财税〔2017〕71号附件所列目录中的环境保护专用设备（如污水处理设备、废气处理设备、固体废物处理设备）和节能节水专用设备（如高效电动机、变频调速设备、余热利用设备、海水淡化设备）。三类设备目录独立；安全生产专用设备（另见目录）不符合本项优惠条件。</t>
        </is>
      </c>
      <c r="AA38" s="305" t="inlineStr">
        <is>
          <t>N/A</t>
        </is>
      </c>
      <c r="AB38" s="305" t="inlineStr">
        <is>
          <t>N/A</t>
        </is>
      </c>
      <c r="AC38" s="305" t="inlineStr">
        <is>
          <t>企业</t>
        </is>
      </c>
      <c r="AD38" s="305" t="inlineStr">
        <is>
          <t>购置并实际使用目录所列专用设备的居民企业。包括制造业企业、公用事业企业、资源综合利用企业等。企业须在年度汇算清缴时申报抵免。设备须以自有资金或银行贷款购置，不得使用政府拨款。</t>
        </is>
      </c>
      <c r="AE38" s="305" t="inlineStr">
        <is>
          <t>所有权、使用或资本形成</t>
        </is>
      </c>
      <c r="AF38" s="305" t="inlineStr">
        <is>
          <t>企业从优惠目录中购买符合条件的环境保护、节能节水专用设备并投入实际使用。设备须由企业自身实际使用（不得出租）。5年内转让或出租的，须补缴已抵免税款。</t>
        </is>
      </c>
      <c r="AG38" s="305" t="inlineStr">
        <is>
          <t>10</t>
        </is>
      </c>
      <c r="AH38" s="305" t="inlineStr">
        <is>
          <t>%（设备投资额百分比）</t>
        </is>
      </c>
      <c r="AI38" s="305" t="inlineStr">
        <is>
          <t>专用设备投资额的10%抵免企业当年应纳税额。当年不足抵免的，可在以后五个纳税年度内结转抵免。投资额不包括设备运输、安装、调试费用和退还的增值税。</t>
        </is>
      </c>
      <c r="AJ38" s="305" t="inlineStr">
        <is>
          <t>企业须同时满足：（1）购置并实际使用目录所列专用设备；（2）设备以自有资金或银行贷款购置（不得使用政府拨款）；（3）设备由企业自身实际使用；（4）对专用设备投资额进行单独核算；（5）符合国税函〔2010〕256号关于投资额计算的规定。须在年度汇算清缴时申报抵免。</t>
        </is>
      </c>
      <c r="AK38" s="305" t="inlineStr">
        <is>
          <t>可抵免额 = 专用设备投资额（扣除可抵扣进项税额）× 10%。当年实际抵免额不超过当年应纳税额，不足部分结转以后五个纳税年度。</t>
        </is>
      </c>
      <c r="AL38" s="305" t="inlineStr">
        <is>
          <t>企业自设备投入使用之月起5年内转让或出租设备的，须补缴已抵免税款。补缴额 = 实际已抵免额 ×（1 - 自投入使用之月起已过月数 / 60）。</t>
        </is>
      </c>
      <c r="AM38" s="305" t="inlineStr">
        <is>
          <t>N/A</t>
        </is>
      </c>
      <c r="AN38" s="305" t="inlineStr">
        <is>
          <t>N/A</t>
        </is>
      </c>
      <c r="AO38" s="305" t="inlineStr">
        <is>
          <t>N/A</t>
        </is>
      </c>
      <c r="AP38" s="305" t="inlineStr">
        <is>
          <t>N/A</t>
        </is>
      </c>
      <c r="AQ38" s="305" t="inlineStr">
        <is>
          <t>N/A</t>
        </is>
      </c>
      <c r="AR38" s="305" t="inlineStr">
        <is>
          <t>N/A</t>
        </is>
      </c>
      <c r="AS38" s="305" t="inlineStr">
        <is>
          <t>N/A</t>
        </is>
      </c>
      <c r="AT38" s="305" t="inlineStr">
        <is>
          <t>N/A</t>
        </is>
      </c>
      <c r="AU38" s="305" t="inlineStr">
        <is>
          <t>N/A</t>
        </is>
      </c>
      <c r="AV38" s="305" t="inlineStr">
        <is>
          <t>N/A</t>
        </is>
      </c>
      <c r="AW38" s="305" t="inlineStr">
        <is>
          <t>N/A</t>
        </is>
      </c>
      <c r="AX38" s="305" t="inlineStr">
        <is>
          <t>N/A</t>
        </is>
      </c>
      <c r="AY38" s="305" t="inlineStr">
        <is>
          <t>N/A</t>
        </is>
      </c>
      <c r="AZ38" s="305" t="inlineStr">
        <is>
          <t>N/A</t>
        </is>
      </c>
      <c r="BA38" s="305" t="inlineStr">
        <is>
          <t>N/A</t>
        </is>
      </c>
      <c r="BB38" s="305" t="inlineStr">
        <is>
          <t>N/A</t>
        </is>
      </c>
      <c r="BC38" s="305" t="inlineStr">
        <is>
          <t>N/A</t>
        </is>
      </c>
      <c r="BD38" s="305" t="inlineStr">
        <is>
          <t>N/A</t>
        </is>
      </c>
      <c r="BE38" s="305" t="inlineStr">
        <is>
          <t>N/A</t>
        </is>
      </c>
      <c r="BF38" s="305" t="inlineStr">
        <is>
          <t>N/A</t>
        </is>
      </c>
      <c r="BG38" s="305" t="inlineStr">
        <is>
          <t>N/A</t>
        </is>
      </c>
      <c r="BH38" s="305" t="inlineStr">
        <is>
          <t>C28; D35</t>
        </is>
      </c>
      <c r="BI38" s="305" t="inlineStr">
        <is>
          <t>CO2; CH4; N2O</t>
        </is>
      </c>
      <c r="BJ38" s="305" t="inlineStr">
        <is>
          <t>正向</t>
        </is>
      </c>
      <c r="BK38" s="305" t="inlineStr">
        <is>
          <t>污染防治；资源节约；产业发展；技术创新</t>
        </is>
      </c>
      <c r="BL38" s="305" t="inlineStr">
        <is>
          <t>中华人民共和国企业所得税法第三十四条；中华人民共和国企业所得税法实施条例第一百条；财政部 国家税务总局关于执行环境保护专用设备等企业所得税优惠目录有关问题的通知（财税〔2008〕48号）；财政部 国家税务总局 国家发展改革委关于印发节能节水和环境保护专用设备企业所得税优惠目录（2017年版）的通知（财税〔2017〕71号）；国家税务总局关于环境保护节能节水安全生产等专用设备投资抵免企业所得税有关问题的通知（国税函〔2010〕256号）</t>
        </is>
      </c>
      <c r="BM38" s="305" t="inlineStr">
        <is>
          <t>https://fgk.chinatax.gov.cn/zcfgk/c102416/c5202514/content.html</t>
        </is>
      </c>
      <c r="BN38" s="305" t="inlineStr">
        <is>
          <t>https://fgk.chinatax.gov.cn/zcfgk/c102416/c5202514/content.html</t>
        </is>
      </c>
    </row>
    <row r="39">
      <c r="A39" s="305" t="inlineStr">
        <is>
          <t>CHNTAXCITI04S000</t>
        </is>
      </c>
      <c r="B39" s="305" t="inlineStr">
        <is>
          <t>工具</t>
        </is>
      </c>
      <c r="C39" s="305" t="inlineStr">
        <is>
          <t>税收</t>
        </is>
      </c>
      <c r="D39" s="305" t="inlineStr">
        <is>
          <t>企业所得税优惠</t>
        </is>
      </c>
      <c r="E39" s="305" t="inlineStr">
        <is>
          <t>工业；能源</t>
        </is>
      </c>
      <c r="F39" s="305" t="inlineStr">
        <is>
          <t>环保设备；节能节水设备；数字化转型</t>
        </is>
      </c>
      <c r="G39" s="305" t="inlineStr">
        <is>
          <t>环境保护、节能节水专用设备数字化智能化改造投资抵免企业所得税</t>
        </is>
      </c>
      <c r="H39" s="305" t="inlineStr">
        <is>
          <t>CIT credit for digital and intelligent transformation of special equipment for environmental protection, energy-saving and water-saving</t>
        </is>
      </c>
      <c r="I39" s="305" t="inlineStr">
        <is>
          <t>企业所得税优惠政策体系</t>
        </is>
      </c>
      <c r="J39" s="305" t="inlineStr">
        <is>
          <t>企业在2024年1月1日至2027年12月31日期间，对财税〔2017〕71号目录所列环境保护、节能节水专用设备进行数字化、智能化改造，其改造投入（不超过该设备购置时原计税基础50%的部分）的10%可抵免企业当年应纳税额；当年不足抵免的，可结转以后年度（最长五年）。政策依据为中华人民共和国企业所得税法第三十四条、企业所得税法实施条例第一百条、财政部 税务总局关于节能节水、环境保护、安全生产专用设备数字化智能化改造企业所得税政策的公告（财政部 税务总局公告2024年第9号）及国务院关于印发〈推动大规模设备更新和消费品以旧换新行动方案〉的通知（国发〔2024〕7号）。</t>
        </is>
      </c>
      <c r="K39" s="305" t="inlineStr">
        <is>
          <t>能源效率；技术创新</t>
        </is>
      </c>
      <c r="L39" s="305" t="inlineStr">
        <is>
          <t>直接</t>
        </is>
      </c>
      <c r="M39" s="305" t="inlineStr">
        <is>
          <t>供给侧</t>
        </is>
      </c>
      <c r="N39" s="305" t="inlineStr">
        <is>
          <t>中国</t>
        </is>
      </c>
      <c r="O39" s="305" t="inlineStr">
        <is>
          <t>国家</t>
        </is>
      </c>
      <c r="P39" s="305" t="inlineStr">
        <is>
          <t>N/A</t>
        </is>
      </c>
      <c r="Q39" s="305" t="inlineStr">
        <is>
          <t>12/07/2024</t>
        </is>
      </c>
      <c r="R39" s="305" t="inlineStr">
        <is>
          <t>01/01/2024</t>
        </is>
      </c>
      <c r="S39" s="305" t="inlineStr">
        <is>
          <t>31/12/2027</t>
        </is>
      </c>
      <c r="T39" s="305" t="inlineStr">
        <is>
          <t>N/A</t>
        </is>
      </c>
      <c r="U39" s="305" t="inlineStr">
        <is>
          <t>N/A</t>
        </is>
      </c>
      <c r="V39" s="305">
        <f>IF(R39="","生效",IF(R39="N/A","生效",IF(TODAY()&lt;DATE(VALUE(RIGHT(R39,4)),VALUE(MID(R39,4,2)),VALUE(LEFT(R39,2))),"计划实施",IF(S39="","生效",IF(S39="N/A","生效",IF(TODAY()&lt;DATE(VALUE(RIGHT(S39,4)),VALUE(MID(S39,4,2)),VALUE(LEFT(S39,2))),"生效","已终止"))))))</f>
        <v/>
      </c>
      <c r="W39" s="305" t="inlineStr">
        <is>
          <t>财政部（负责企业所得税优惠政策制定）；国家税务总局（负责企业所得税征收和抵免管理）；工业和信息化部（参与数字化智能化改造技术评估）；科学技术部（参与数字化智能化改造技术评估）</t>
        </is>
      </c>
      <c r="X39" s="305" t="inlineStr">
        <is>
          <t>环境保护专用设备；节能节水专用设备；数字化智能化改造</t>
        </is>
      </c>
      <c r="Y39" s="305" t="inlineStr">
        <is>
          <t>既有</t>
        </is>
      </c>
      <c r="Z39" s="305" t="inlineStr">
        <is>
          <t>改造对象须为财税〔2017〕71号目录所列设备，改造前后均须符合目录条件。数字化智能化改造涵盖六类：（1）数据采集；（2）数据传输与存储；（3）数据分析；（4）智能控制；（5）安全与防护；（6）系统集成与互联互通。</t>
        </is>
      </c>
      <c r="AA39" s="305" t="inlineStr">
        <is>
          <t>N/A</t>
        </is>
      </c>
      <c r="AB39" s="305" t="inlineStr">
        <is>
          <t>抵免基数不超过设备原计税基础的50%；改造投入须形成该专用设备的固定资产价值</t>
        </is>
      </c>
      <c r="AC39" s="305" t="inlineStr">
        <is>
          <t>企业</t>
        </is>
      </c>
      <c r="AD39" s="305" t="inlineStr">
        <is>
          <t>对目录所列设备进行数字化智能化改造的居民企业。改造资金不得来源于政府拨款。改造完成后5年内转让或出租改造后设备的，须停止享受优惠并补缴已抵免税款。</t>
        </is>
      </c>
      <c r="AE39" s="305" t="inlineStr">
        <is>
          <t>所有权、使用或资本形成</t>
        </is>
      </c>
      <c r="AF39" s="305" t="inlineStr">
        <is>
          <t>企业对现有环境保护、节能节水专用设备进行数字化智能化改造。须事先制定改造方案或取得登记的技术开发或技术服务合同。改造投入须单独核算。</t>
        </is>
      </c>
      <c r="AG39" s="305" t="inlineStr">
        <is>
          <t>10</t>
        </is>
      </c>
      <c r="AH39" s="305" t="inlineStr">
        <is>
          <t>%（改造投入百分比）</t>
        </is>
      </c>
      <c r="AI39" s="305" t="inlineStr">
        <is>
          <t>符合条件的改造投入（不超过设备原计税基础50%的部分）的10%抵免当年应纳税额。当年不足抵免的，可在以后五个纳税年度内结转抵免。</t>
        </is>
      </c>
      <c r="AJ39" s="305" t="inlineStr">
        <is>
          <t>企业须同时满足：（1）改造对象为目录所列设备，改造前后均符合目录条件；（2）改造发生在2024年1月1日至2027年12月31日期间；（3）改造投入不超过设备原计税基础的50%；（4）改造资金来源于自有资金或银行贷款；（5）须事先制定改造方案或登记技术合同；（6）自行评估、申报、留存备查。</t>
        </is>
      </c>
      <c r="AK39" s="305" t="inlineStr">
        <is>
          <t>可抵免额 = 符合条件的改造投入（不超过设备原计税基础 × 50%）× 10%。当年实际抵免额不超过当年应纳税额，不足部分结转以后五个纳税年度。</t>
        </is>
      </c>
      <c r="AL39" s="305" t="inlineStr">
        <is>
          <t>改造完成后5年内转让或出租改造后设备的，须停止享受优惠并补缴已抵免税款。补缴额 = 实际已抵免额 ×（1 - 自投入使用之月起已过月数 / 60）。</t>
        </is>
      </c>
      <c r="AM39" s="305" t="inlineStr">
        <is>
          <t>N/A</t>
        </is>
      </c>
      <c r="AN39" s="305" t="inlineStr">
        <is>
          <t>N/A</t>
        </is>
      </c>
      <c r="AO39" s="305" t="inlineStr">
        <is>
          <t>N/A</t>
        </is>
      </c>
      <c r="AP39" s="305" t="inlineStr">
        <is>
          <t>N/A</t>
        </is>
      </c>
      <c r="AQ39" s="305" t="inlineStr">
        <is>
          <t>N/A</t>
        </is>
      </c>
      <c r="AR39" s="305" t="inlineStr">
        <is>
          <t>N/A</t>
        </is>
      </c>
      <c r="AS39" s="305" t="inlineStr">
        <is>
          <t>N/A</t>
        </is>
      </c>
      <c r="AT39" s="305" t="inlineStr">
        <is>
          <t>N/A</t>
        </is>
      </c>
      <c r="AU39" s="305" t="inlineStr">
        <is>
          <t>N/A</t>
        </is>
      </c>
      <c r="AV39" s="305" t="inlineStr">
        <is>
          <t>N/A</t>
        </is>
      </c>
      <c r="AW39" s="305" t="inlineStr">
        <is>
          <t>N/A</t>
        </is>
      </c>
      <c r="AX39" s="305" t="inlineStr">
        <is>
          <t>N/A</t>
        </is>
      </c>
      <c r="AY39" s="305" t="inlineStr">
        <is>
          <t>N/A</t>
        </is>
      </c>
      <c r="AZ39" s="305" t="inlineStr">
        <is>
          <t>N/A</t>
        </is>
      </c>
      <c r="BA39" s="305" t="inlineStr">
        <is>
          <t>N/A</t>
        </is>
      </c>
      <c r="BB39" s="305" t="inlineStr">
        <is>
          <t>N/A</t>
        </is>
      </c>
      <c r="BC39" s="305" t="inlineStr">
        <is>
          <t>N/A</t>
        </is>
      </c>
      <c r="BD39" s="305" t="inlineStr">
        <is>
          <t>N/A</t>
        </is>
      </c>
      <c r="BE39" s="305" t="inlineStr">
        <is>
          <t>N/A</t>
        </is>
      </c>
      <c r="BF39" s="305" t="inlineStr">
        <is>
          <t>N/A</t>
        </is>
      </c>
      <c r="BG39" s="305" t="inlineStr">
        <is>
          <t>N/A</t>
        </is>
      </c>
      <c r="BH39" s="305" t="inlineStr">
        <is>
          <t>C28; D35</t>
        </is>
      </c>
      <c r="BI39" s="305" t="inlineStr">
        <is>
          <t>CO2</t>
        </is>
      </c>
      <c r="BJ39" s="305" t="inlineStr">
        <is>
          <t>正向</t>
        </is>
      </c>
      <c r="BK39" s="305" t="inlineStr">
        <is>
          <t>产业发展；技术创新</t>
        </is>
      </c>
      <c r="BL39" s="305" t="inlineStr">
        <is>
          <t>中华人民共和国企业所得税法第三十四条；中华人民共和国企业所得税法实施条例第一百条；财政部 税务总局关于节能节水、环境保护、安全生产专用设备数字化智能化改造企业所得税政策的公告（财政部 税务总局公告2024年第9号）；国务院关于印发〈推动大规模设备更新和消费品以旧换新行动方案〉的通知（国发〔2024〕7号）</t>
        </is>
      </c>
      <c r="BM39" s="305" t="inlineStr">
        <is>
          <t>https://fgk.chinatax.gov.cn/zcfgk/c102416/c5232952/content.html</t>
        </is>
      </c>
      <c r="BN39" s="305" t="inlineStr">
        <is>
          <t>https://www.gov.cn/zhengce/content/202403/content_6938990.htm</t>
        </is>
      </c>
    </row>
    <row r="40">
      <c r="A40" s="305" t="inlineStr">
        <is>
          <t>CHNTAXCITI05S000</t>
        </is>
      </c>
      <c r="B40" s="305" t="inlineStr">
        <is>
          <t>工具</t>
        </is>
      </c>
      <c r="C40" s="305" t="inlineStr">
        <is>
          <t>税收</t>
        </is>
      </c>
      <c r="D40" s="305" t="inlineStr">
        <is>
          <t>企业所得税优惠</t>
        </is>
      </c>
      <c r="E40" s="305" t="inlineStr">
        <is>
          <t>工业；废弃物</t>
        </is>
      </c>
      <c r="F40" s="305" t="inlineStr">
        <is>
          <t>废物回收与再利用；再生资源加工</t>
        </is>
      </c>
      <c r="G40" s="305" t="inlineStr">
        <is>
          <t>资源综合利用企业所得税优惠</t>
        </is>
      </c>
      <c r="H40" s="305" t="inlineStr">
        <is>
          <t>CIT incentive for comprehensive resource utilization</t>
        </is>
      </c>
      <c r="I40" s="305" t="inlineStr">
        <is>
          <t>企业所得税优惠政策体系</t>
        </is>
      </c>
      <c r="J40" s="305" t="inlineStr">
        <is>
          <t>企业以资源综合利用企业所得税优惠目录（2021年版）所列资源为主要原料，生产国家非限制和禁止并符合国家和行业相关标准的产品，其产品收入减按90%计入收入总额（即产品收入的10%不计入应纳税所得额）。2021年版目录（财政部 税务总局 发展改革委 生态环境部公告2021年第36号）涵盖：共伴生矿产资源（稀土、钨、钼等）；工业废渣（粉煤灰、煤矸石、冶炼渣等）；废水（液）；废气（包括CO2等碳源气体，2021年新增）；再生资源（废塑料、废金属、废纸、废玻璃、废轮胎、废弃电器电子产品等）；农林剩余物（秸秆、甘蔗渣、林业加工剩余物等）。政策依据为中华人民共和国企业所得税法第三十三条、企业所得税法实施条例第九十九条、财政部 国家税务总局关于执行资源综合利用企业所得税优惠目录有关问题的通知（财税〔2008〕47号）及上述2021年第36号公告。</t>
        </is>
      </c>
      <c r="K40" s="305" t="inlineStr">
        <is>
          <t>循环经济；污染防治；资源节约</t>
        </is>
      </c>
      <c r="L40" s="305" t="inlineStr">
        <is>
          <t>间接</t>
        </is>
      </c>
      <c r="M40" s="305" t="inlineStr">
        <is>
          <t>供给侧</t>
        </is>
      </c>
      <c r="N40" s="305" t="inlineStr">
        <is>
          <t>中国</t>
        </is>
      </c>
      <c r="O40" s="305" t="inlineStr">
        <is>
          <t>国家</t>
        </is>
      </c>
      <c r="P40" s="305" t="inlineStr">
        <is>
          <t>N/A</t>
        </is>
      </c>
      <c r="Q40" s="305" t="inlineStr">
        <is>
          <t>16/03/2007</t>
        </is>
      </c>
      <c r="R40" s="305" t="inlineStr">
        <is>
          <t>01/01/2008</t>
        </is>
      </c>
      <c r="S40" s="305" t="inlineStr">
        <is>
          <t>N/A</t>
        </is>
      </c>
      <c r="T40" s="305" t="inlineStr">
        <is>
          <t>01/01/2021</t>
        </is>
      </c>
      <c r="U40" s="305" t="inlineStr">
        <is>
          <t>N/A</t>
        </is>
      </c>
      <c r="V40" s="305">
        <f>IF(R40="","生效",IF(R40="N/A","生效",IF(TODAY()&lt;DATE(VALUE(RIGHT(R40,4)),VALUE(MID(R40,4,2)),VALUE(LEFT(R40,2))),"计划实施",IF(S40="","生效",IF(S40="N/A","生效",IF(TODAY()&lt;DATE(VALUE(RIGHT(S40,4)),VALUE(MID(S40,4,2)),VALUE(LEFT(S40,2))),"生效","已终止"))))))</f>
        <v/>
      </c>
      <c r="W40" s="305" t="inlineStr">
        <is>
          <t>财政部（负责企业所得税优惠政策制定）；国家税务总局（负责企业所得税征收和优惠政策管理）；国家发展和改革委员会（参与优惠目录制定）；生态环境部（参与资源利用目录制定和废物管理）</t>
        </is>
      </c>
      <c r="X40" s="305" t="inlineStr">
        <is>
          <t>共伴生矿产资源；工业废渣和废水（液）；废气；废塑料；废金属；废纸；废玻璃；废轮胎；废弃电器电子产品；农林剩余物；CO2等碳源气体</t>
        </is>
      </c>
      <c r="Y40" s="305" t="inlineStr">
        <is>
          <t>既有</t>
        </is>
      </c>
      <c r="Z40" s="305" t="inlineStr">
        <is>
          <t>2021年版目录涵盖的资源类别：共伴生矿产资源（稀土、钨、钼等）；工业废渣（粉煤灰、煤矸石、冶炼渣等）；废水（液）；废气（包括CO2等碳源气体，2021年新增）；再生资源（废塑料、废金属、废纸、废玻璃、废轮胎、废弃电器电子产品等）；农林剩余物（秸秆、甘蔗渣、林业加工剩余物等）。每种资源均规定产品原料比例技术标准。</t>
        </is>
      </c>
      <c r="AA40" s="305" t="inlineStr">
        <is>
          <t>N/A</t>
        </is>
      </c>
      <c r="AB40" s="305" t="inlineStr">
        <is>
          <t>N/A</t>
        </is>
      </c>
      <c r="AC40" s="305" t="inlineStr">
        <is>
          <t>企业</t>
        </is>
      </c>
      <c r="AD40" s="305" t="inlineStr">
        <is>
          <t>以2021年版目录所列资源为主要原料生产产品的居民企业。企业须对资源综合利用收入和非资源综合利用收入进行分别核算。企业因违反环境保护法律受到行政处罚的，自处罚决定下达之次月起停止享受优惠。</t>
        </is>
      </c>
      <c r="AE40" s="305" t="inlineStr">
        <is>
          <t>回收、再利用或其他消费后处理</t>
        </is>
      </c>
      <c r="AF40" s="305" t="inlineStr">
        <is>
          <t>企业以废旧物资和再生资源为原料进行加工生产，产出符合国家和行业标准的产品。包括以废塑料生产再生塑料颗粒、以废金属生产再生金属锭、以粉煤灰生产建材产品、以秸秆生产有机肥或生物质燃料、以CO2等碳源气体生产化工产品（2021年新增）等。</t>
        </is>
      </c>
      <c r="AG40" s="305" t="inlineStr">
        <is>
          <t>10</t>
        </is>
      </c>
      <c r="AH40" s="305" t="inlineStr">
        <is>
          <t>%（应纳税所得额减免百分比）</t>
        </is>
      </c>
      <c r="AI40" s="305" t="inlineStr">
        <is>
          <t>资源综合利用产品收入减按90%计入收入总额，即产品收入的10%不计入应纳税所得额。该比例统一适用于目录中所有资源类别，不区分资源或产品类型。</t>
        </is>
      </c>
      <c r="AJ40" s="305" t="inlineStr">
        <is>
          <t>企业须同时满足：（1）以2021年版目录所列资源为主要原料；（2）产品生产所用原料中资源占比符合技术标准；（3）生产国家非限制和禁止并符合国家和行业标准的产品；（4）资源利用收入和其他收入须分别核算；（5）因违反环保法律受到行政处罚的，自处罚之次月起停止优惠。</t>
        </is>
      </c>
      <c r="AK40" s="305" t="inlineStr">
        <is>
          <t>应纳税所得额 =（资源综合利用产品收入 × 90%）- 相应成本费用 - 其他扣除项。实质为资源综合利用产品收入的10%免于计入应纳税所得额。</t>
        </is>
      </c>
      <c r="AL40" s="305" t="inlineStr">
        <is>
          <t>企业同时经营优惠项目和非优惠项目的，收入和成本须分别核算。产品须符合国家和行业标准。企业须留存采购凭证、生产记录和产品质量检验报告备查。</t>
        </is>
      </c>
      <c r="AM40" s="305" t="inlineStr">
        <is>
          <t>N/A</t>
        </is>
      </c>
      <c r="AN40" s="305" t="inlineStr">
        <is>
          <t>N/A</t>
        </is>
      </c>
      <c r="AO40" s="305" t="inlineStr">
        <is>
          <t>N/A</t>
        </is>
      </c>
      <c r="AP40" s="305" t="inlineStr">
        <is>
          <t>N/A</t>
        </is>
      </c>
      <c r="AQ40" s="305" t="inlineStr">
        <is>
          <t>N/A</t>
        </is>
      </c>
      <c r="AR40" s="305" t="inlineStr">
        <is>
          <t>N/A</t>
        </is>
      </c>
      <c r="AS40" s="305" t="inlineStr">
        <is>
          <t>N/A</t>
        </is>
      </c>
      <c r="AT40" s="305" t="inlineStr">
        <is>
          <t>N/A</t>
        </is>
      </c>
      <c r="AU40" s="305" t="inlineStr">
        <is>
          <t>N/A</t>
        </is>
      </c>
      <c r="AV40" s="305" t="inlineStr">
        <is>
          <t>N/A</t>
        </is>
      </c>
      <c r="AW40" s="305" t="inlineStr">
        <is>
          <t>N/A</t>
        </is>
      </c>
      <c r="AX40" s="305" t="inlineStr">
        <is>
          <t>N/A</t>
        </is>
      </c>
      <c r="AY40" s="305" t="inlineStr">
        <is>
          <t>N/A</t>
        </is>
      </c>
      <c r="AZ40" s="305" t="inlineStr">
        <is>
          <t>N/A</t>
        </is>
      </c>
      <c r="BA40" s="305" t="inlineStr">
        <is>
          <t>N/A</t>
        </is>
      </c>
      <c r="BB40" s="305" t="inlineStr">
        <is>
          <t>N/A</t>
        </is>
      </c>
      <c r="BC40" s="305" t="inlineStr">
        <is>
          <t>N/A</t>
        </is>
      </c>
      <c r="BD40" s="305" t="inlineStr">
        <is>
          <t>N/A</t>
        </is>
      </c>
      <c r="BE40" s="305" t="inlineStr">
        <is>
          <t>N/A</t>
        </is>
      </c>
      <c r="BF40" s="305" t="inlineStr">
        <is>
          <t>N/A</t>
        </is>
      </c>
      <c r="BG40" s="305" t="inlineStr">
        <is>
          <t>N/A</t>
        </is>
      </c>
      <c r="BH40" s="305" t="inlineStr">
        <is>
          <t>E38; C20; A02</t>
        </is>
      </c>
      <c r="BI40" s="305" t="inlineStr">
        <is>
          <t>CO2; CH4</t>
        </is>
      </c>
      <c r="BJ40" s="305" t="inlineStr">
        <is>
          <t>正向</t>
        </is>
      </c>
      <c r="BK40" s="305" t="inlineStr">
        <is>
          <t>循环经济；资源节约；技术创新</t>
        </is>
      </c>
      <c r="BL40" s="305" t="inlineStr">
        <is>
          <t>中华人民共和国企业所得税法第三十三条；中华人民共和国企业所得税法实施条例第九十九条；财政部 国家税务总局关于执行资源综合利用企业所得税优惠目录有关问题的通知（财税〔2008〕47号）；财政部 税务总局 发展改革委 生态环境部关于公布〈环境保护、节能节水项目企业所得税优惠目录（2021年版）〉及〈资源综合利用企业所得税优惠目录（2021年版）〉的公告（财政部 税务总局 发展改革委 生态环境部公告2021年第36号）</t>
        </is>
      </c>
      <c r="BM40" s="305" t="inlineStr">
        <is>
          <t>https://www.chinatax.gov.cn/chinatax/c102166/c5178971/content.html</t>
        </is>
      </c>
      <c r="BN40" s="305" t="inlineStr">
        <is>
          <t>https://shenzhen.chinatax.gov.cn/sztax/zdgkml/gkmlzcjd/tpjd/202405/611dfb0c35fb4b3c9a78a10521854b06.shtml</t>
        </is>
      </c>
    </row>
    <row r="41">
      <c r="A41" s="305" t="inlineStr">
        <is>
          <t>CHNTAXULTI01S000</t>
        </is>
      </c>
      <c r="B41" s="305" t="inlineStr">
        <is>
          <t>工具</t>
        </is>
      </c>
      <c r="C41" s="305" t="inlineStr">
        <is>
          <t>税收</t>
        </is>
      </c>
      <c r="D41" s="305" t="inlineStr">
        <is>
          <t>城镇土地使用税优惠</t>
        </is>
      </c>
      <c r="E41" s="305" t="inlineStr">
        <is>
          <t>能源</t>
        </is>
      </c>
      <c r="F41" s="305" t="inlineStr">
        <is>
          <t>水电</t>
        </is>
      </c>
      <c r="G41" s="305" t="inlineStr">
        <is>
          <t>水电站部分用地免征城镇土地使用税</t>
        </is>
      </c>
      <c r="H41" s="305" t="inlineStr">
        <is>
          <t>Urban land use tax exemption for hydropower station land</t>
        </is>
      </c>
      <c r="I41" s="305" t="inlineStr">
        <is>
          <t>N/A</t>
        </is>
      </c>
      <c r="J41" s="305" t="inlineStr">
        <is>
          <t>对水电站大坝、水库、厂房等用地免征城镇土地使用税。根据中华人民共和国城镇土地使用税暂行条例第六条规定，对水电站等能源设施用地免缴城镇土地使用税，通过降低零碳电力设施的用地成本支持清洁能源发展。</t>
        </is>
      </c>
      <c r="K41" s="305" t="inlineStr">
        <is>
          <t>能源安全；减缓气候变化</t>
        </is>
      </c>
      <c r="L41" s="305" t="inlineStr">
        <is>
          <t>直接</t>
        </is>
      </c>
      <c r="M41" s="305" t="inlineStr">
        <is>
          <t>供给侧</t>
        </is>
      </c>
      <c r="N41" s="305" t="inlineStr">
        <is>
          <t>中国</t>
        </is>
      </c>
      <c r="O41" s="305" t="inlineStr">
        <is>
          <t>国家</t>
        </is>
      </c>
      <c r="P41" s="305" t="inlineStr">
        <is>
          <t>N/A</t>
        </is>
      </c>
      <c r="Q41" s="305" t="inlineStr">
        <is>
          <t>01/11/1988</t>
        </is>
      </c>
      <c r="R41" s="305" t="inlineStr">
        <is>
          <t>01/11/1988</t>
        </is>
      </c>
      <c r="S41" s="305" t="inlineStr">
        <is>
          <t>N/A</t>
        </is>
      </c>
      <c r="T41" s="305" t="inlineStr">
        <is>
          <t>17/03/2019</t>
        </is>
      </c>
      <c r="U41" s="305" t="inlineStr">
        <is>
          <t>根据2019年3月17日国务院关于修改部分行政法规的决定（国务院令第709号）第四次修订</t>
        </is>
      </c>
      <c r="V41" s="305">
        <f>IF(R41="","生效",IF(R41="N/A","生效",IF(TODAY()&lt;DATE(VALUE(RIGHT(R41,4)),VALUE(MID(R41,4,2)),VALUE(LEFT(R41,2))),"计划实施",IF(S41="","生效",IF(S41="N/A","生效",IF(TODAY()&lt;DATE(VALUE(RIGHT(S41,4)),VALUE(MID(S41,4,2)),VALUE(LEFT(S41,2))),"生效","已终止"))))))</f>
        <v/>
      </c>
      <c r="W41" s="305" t="inlineStr">
        <is>
          <t>国家税务总局</t>
        </is>
      </c>
      <c r="X41" s="305" t="inlineStr">
        <is>
          <t>水能</t>
        </is>
      </c>
      <c r="Y41" s="305" t="inlineStr">
        <is>
          <t>新；现有</t>
        </is>
      </c>
      <c r="Z41" s="305" t="inlineStr">
        <is>
          <t>水电站大坝、水库、厂房等用地，包括拦河坝、溢洪道、引水隧洞、调压井、压力管道、水电站厂房、变电站等水工建筑物和发电设施占用的土地</t>
        </is>
      </c>
      <c r="AA41" s="305" t="inlineStr">
        <is>
          <t>N/A</t>
        </is>
      </c>
      <c r="AB41" s="305" t="inlineStr">
        <is>
          <t>N/A</t>
        </is>
      </c>
      <c r="AC41" s="305" t="inlineStr">
        <is>
          <t>企业</t>
        </is>
      </c>
      <c r="AD41" s="305" t="inlineStr">
        <is>
          <t>水力发电企业</t>
        </is>
      </c>
      <c r="AE41" s="305" t="inlineStr">
        <is>
          <t>生产、发电或转换</t>
        </is>
      </c>
      <c r="AF41" s="305" t="inlineStr">
        <is>
          <t>水力发电企业利用水电站大坝、水库、厂房等用地进行水力发电活动，依法免缴相应城镇土地使用税</t>
        </is>
      </c>
      <c r="AG41" s="305" t="inlineStr">
        <is>
          <t>100</t>
        </is>
      </c>
      <c r="AH41" s="305" t="inlineStr">
        <is>
          <t>%（应纳税额减免比例）</t>
        </is>
      </c>
      <c r="AI41" s="305" t="inlineStr">
        <is>
          <t>对符合条件的水电站用地全额免征城镇土地使用税，免征比例为应纳税额的100%。城镇土地使用税年税额标准因城市等级而异：大城市1.5元至30元/平方米，中等城市1.2元至24元/平方米，小城市0.9元至18元/平方米，县城、建制镇、工矿区0.6元至12元/平方米。免征后实际税负为零。</t>
        </is>
      </c>
      <c r="AJ41" s="305" t="inlineStr">
        <is>
          <t>水电站用地须为实际用于水力发电的大坝、水库、厂房等直接生产性用地，不包括办公、生活区等非生产性附属用地。免征依据中华人民共和国城镇土地使用税暂行条例第六条，由纳税人自行申报享受，相关证明材料留存备查。</t>
        </is>
      </c>
      <c r="AK41" s="305" t="inlineStr">
        <is>
          <t>应纳城镇土地使用税 = 应税土地面积 × 适用税额标准。免税后应纳税额 = 0。适用税额标准由省、自治区、直辖市人民政府在规定幅度内确定。</t>
        </is>
      </c>
      <c r="AL41" s="305" t="inlineStr">
        <is>
          <t>N/A</t>
        </is>
      </c>
      <c r="AM41" s="305" t="inlineStr">
        <is>
          <t>N/A</t>
        </is>
      </c>
      <c r="AN41" s="305" t="inlineStr">
        <is>
          <t>N/A</t>
        </is>
      </c>
      <c r="AO41" s="305" t="inlineStr">
        <is>
          <t>N/A</t>
        </is>
      </c>
      <c r="AP41" s="305" t="inlineStr">
        <is>
          <t>N/A</t>
        </is>
      </c>
      <c r="AQ41" s="305" t="inlineStr">
        <is>
          <t>N/A</t>
        </is>
      </c>
      <c r="AR41" s="305" t="inlineStr">
        <is>
          <t>N/A</t>
        </is>
      </c>
      <c r="AS41" s="305" t="inlineStr">
        <is>
          <t>N/A</t>
        </is>
      </c>
      <c r="AT41" s="305" t="inlineStr">
        <is>
          <t>N/A</t>
        </is>
      </c>
      <c r="AU41" s="305" t="inlineStr">
        <is>
          <t>N/A</t>
        </is>
      </c>
      <c r="AV41" s="305" t="inlineStr">
        <is>
          <t>N/A</t>
        </is>
      </c>
      <c r="AW41" s="305" t="inlineStr">
        <is>
          <t>N/A</t>
        </is>
      </c>
      <c r="AX41" s="305" t="inlineStr">
        <is>
          <t>N/A</t>
        </is>
      </c>
      <c r="AY41" s="305" t="inlineStr">
        <is>
          <t>N/A</t>
        </is>
      </c>
      <c r="AZ41" s="305" t="inlineStr">
        <is>
          <t>N/A</t>
        </is>
      </c>
      <c r="BA41" s="305" t="inlineStr">
        <is>
          <t>N/A</t>
        </is>
      </c>
      <c r="BB41" s="305" t="inlineStr">
        <is>
          <t>N/A</t>
        </is>
      </c>
      <c r="BC41" s="305" t="inlineStr">
        <is>
          <t>N/A</t>
        </is>
      </c>
      <c r="BD41" s="305" t="inlineStr">
        <is>
          <t>N/A</t>
        </is>
      </c>
      <c r="BE41" s="305" t="inlineStr">
        <is>
          <t>N/A</t>
        </is>
      </c>
      <c r="BF41" s="305" t="inlineStr">
        <is>
          <t>N/A</t>
        </is>
      </c>
      <c r="BG41" s="305" t="inlineStr">
        <is>
          <t>N/A</t>
        </is>
      </c>
      <c r="BH41" s="305" t="inlineStr">
        <is>
          <t>D35</t>
        </is>
      </c>
      <c r="BI41" s="305" t="inlineStr">
        <is>
          <t>CO2</t>
        </is>
      </c>
      <c r="BJ41" s="305" t="inlineStr">
        <is>
          <t>正向</t>
        </is>
      </c>
      <c r="BK41" s="305" t="inlineStr">
        <is>
          <t>污染防治；能源安全</t>
        </is>
      </c>
      <c r="BL41" s="305" t="inlineStr">
        <is>
          <t>中华人民共和国城镇土地使用税暂行条例</t>
        </is>
      </c>
      <c r="BM41" s="305" t="inlineStr">
        <is>
          <t>https://www.gov.cn/zhengce/content/2008-03/28/content_2526.htm</t>
        </is>
      </c>
      <c r="BN41" s="305" t="inlineStr">
        <is>
          <t>https://www.gov.cn/gongbao/content/2019/content_5377104.htm</t>
        </is>
      </c>
    </row>
    <row r="42">
      <c r="A42" s="305" t="inlineStr">
        <is>
          <t>CHNTAXULTI02S000</t>
        </is>
      </c>
      <c r="B42" s="305" t="inlineStr">
        <is>
          <t>工具</t>
        </is>
      </c>
      <c r="C42" s="305" t="inlineStr">
        <is>
          <t>税收</t>
        </is>
      </c>
      <c r="D42" s="305" t="inlineStr">
        <is>
          <t>城镇土地使用税优惠</t>
        </is>
      </c>
      <c r="E42" s="305" t="inlineStr">
        <is>
          <t>能源</t>
        </is>
      </c>
      <c r="F42" s="305" t="inlineStr">
        <is>
          <t>核电</t>
        </is>
      </c>
      <c r="G42" s="305" t="inlineStr">
        <is>
          <t>核电站部分用地免征城镇土地使用税</t>
        </is>
      </c>
      <c r="H42" s="305" t="inlineStr">
        <is>
          <t>Urban land use tax exemption for nuclear power station land</t>
        </is>
      </c>
      <c r="I42" s="305" t="inlineStr">
        <is>
          <t>N/A</t>
        </is>
      </c>
      <c r="J42" s="305" t="inlineStr">
        <is>
          <t>对核电站部分用地免征城镇土地使用税。根据中华人民共和国城镇土地使用税暂行条例第六条规定，对核电站等能源设施用地免缴城镇土地使用税，通过降低零碳电力设施的用地成本支持清洁能源发展。</t>
        </is>
      </c>
      <c r="K42" s="305" t="inlineStr">
        <is>
          <t>能源安全；减缓气候变化</t>
        </is>
      </c>
      <c r="L42" s="305" t="inlineStr">
        <is>
          <t>直接</t>
        </is>
      </c>
      <c r="M42" s="305" t="inlineStr">
        <is>
          <t>供给侧</t>
        </is>
      </c>
      <c r="N42" s="305" t="inlineStr">
        <is>
          <t>中国</t>
        </is>
      </c>
      <c r="O42" s="305" t="inlineStr">
        <is>
          <t>国家</t>
        </is>
      </c>
      <c r="P42" s="305" t="inlineStr">
        <is>
          <t>N/A</t>
        </is>
      </c>
      <c r="Q42" s="305" t="inlineStr">
        <is>
          <t>01/11/1988</t>
        </is>
      </c>
      <c r="R42" s="305" t="inlineStr">
        <is>
          <t>01/11/1988</t>
        </is>
      </c>
      <c r="S42" s="305" t="inlineStr">
        <is>
          <t>N/A</t>
        </is>
      </c>
      <c r="T42" s="305" t="inlineStr">
        <is>
          <t>17/03/2019</t>
        </is>
      </c>
      <c r="U42" s="305" t="inlineStr">
        <is>
          <t>根据2019年3月17日国务院关于修改部分行政法规的决定（国务院令第709号）第四次修订</t>
        </is>
      </c>
      <c r="V42" s="305">
        <f>IF(R42="","生效",IF(R42="N/A","生效",IF(TODAY()&lt;DATE(VALUE(RIGHT(R42,4)),VALUE(MID(R42,4,2)),VALUE(LEFT(R42,2))),"计划实施",IF(S42="","生效",IF(S42="N/A","生效",IF(TODAY()&lt;DATE(VALUE(RIGHT(S42,4)),VALUE(MID(S42,4,2)),VALUE(LEFT(S42,2))),"生效","已终止"))))))</f>
        <v/>
      </c>
      <c r="W42" s="305" t="inlineStr">
        <is>
          <t>国家税务总局</t>
        </is>
      </c>
      <c r="X42" s="305" t="inlineStr">
        <is>
          <t>核能</t>
        </is>
      </c>
      <c r="Y42" s="305" t="inlineStr">
        <is>
          <t>新；现有</t>
        </is>
      </c>
      <c r="Z42" s="305" t="inlineStr">
        <is>
          <t>核电站用地，包括核岛（反应堆厂房）、常规岛（汽轮发电机厂房）、核燃料储存设施、放射性废物处理设施等生产性用地</t>
        </is>
      </c>
      <c r="AA42" s="305" t="inlineStr">
        <is>
          <t>N/A</t>
        </is>
      </c>
      <c r="AB42" s="305" t="inlineStr">
        <is>
          <t>N/A</t>
        </is>
      </c>
      <c r="AC42" s="305" t="inlineStr">
        <is>
          <t>企业</t>
        </is>
      </c>
      <c r="AD42" s="305" t="inlineStr">
        <is>
          <t>核电企业</t>
        </is>
      </c>
      <c r="AE42" s="305" t="inlineStr">
        <is>
          <t>生产、发电或转换</t>
        </is>
      </c>
      <c r="AF42" s="305" t="inlineStr">
        <is>
          <t>核电企业利用核电站用地进行核能发电活动，依法免缴相应城镇土地使用税</t>
        </is>
      </c>
      <c r="AG42" s="305" t="inlineStr">
        <is>
          <t>100</t>
        </is>
      </c>
      <c r="AH42" s="305" t="inlineStr">
        <is>
          <t>%（应纳税额减免比例）</t>
        </is>
      </c>
      <c r="AI42" s="305" t="inlineStr">
        <is>
          <t>对符合条件的核电站用地全额免征城镇土地使用税，免征比例为应纳税额的100%。城镇土地使用税年税额标准因城市等级而异。免征后实际税负为零。</t>
        </is>
      </c>
      <c r="AJ42" s="305" t="inlineStr">
        <is>
          <t>核电站用地须为实际用于核能发电的生产性用地，不包括办公、生活区等非生产性附属用地。免征依据中华人民共和国城镇土地使用税暂行条例第六条，由纳税人自行申报享受，相关证明材料留存备查。</t>
        </is>
      </c>
      <c r="AK42" s="305" t="inlineStr">
        <is>
          <t>应纳城镇土地使用税 = 应税土地面积 × 适用税额标准。免税后应纳税额 = 0。适用税额标准由省、自治区、直辖市人民政府在规定幅度内确定。</t>
        </is>
      </c>
      <c r="AL42" s="305" t="inlineStr">
        <is>
          <t>N/A</t>
        </is>
      </c>
      <c r="AM42" s="305" t="inlineStr">
        <is>
          <t>N/A</t>
        </is>
      </c>
      <c r="AN42" s="305" t="inlineStr">
        <is>
          <t>N/A</t>
        </is>
      </c>
      <c r="AO42" s="305" t="inlineStr">
        <is>
          <t>N/A</t>
        </is>
      </c>
      <c r="AP42" s="305" t="inlineStr">
        <is>
          <t>N/A</t>
        </is>
      </c>
      <c r="AQ42" s="305" t="inlineStr">
        <is>
          <t>N/A</t>
        </is>
      </c>
      <c r="AR42" s="305" t="inlineStr">
        <is>
          <t>N/A</t>
        </is>
      </c>
      <c r="AS42" s="305" t="inlineStr">
        <is>
          <t>N/A</t>
        </is>
      </c>
      <c r="AT42" s="305" t="inlineStr">
        <is>
          <t>N/A</t>
        </is>
      </c>
      <c r="AU42" s="305" t="inlineStr">
        <is>
          <t>N/A</t>
        </is>
      </c>
      <c r="AV42" s="305" t="inlineStr">
        <is>
          <t>N/A</t>
        </is>
      </c>
      <c r="AW42" s="305" t="inlineStr">
        <is>
          <t>N/A</t>
        </is>
      </c>
      <c r="AX42" s="305" t="inlineStr">
        <is>
          <t>N/A</t>
        </is>
      </c>
      <c r="AY42" s="305" t="inlineStr">
        <is>
          <t>N/A</t>
        </is>
      </c>
      <c r="AZ42" s="305" t="inlineStr">
        <is>
          <t>N/A</t>
        </is>
      </c>
      <c r="BA42" s="305" t="inlineStr">
        <is>
          <t>N/A</t>
        </is>
      </c>
      <c r="BB42" s="305" t="inlineStr">
        <is>
          <t>N/A</t>
        </is>
      </c>
      <c r="BC42" s="305" t="inlineStr">
        <is>
          <t>N/A</t>
        </is>
      </c>
      <c r="BD42" s="305" t="inlineStr">
        <is>
          <t>N/A</t>
        </is>
      </c>
      <c r="BE42" s="305" t="inlineStr">
        <is>
          <t>N/A</t>
        </is>
      </c>
      <c r="BF42" s="305" t="inlineStr">
        <is>
          <t>N/A</t>
        </is>
      </c>
      <c r="BG42" s="305" t="inlineStr">
        <is>
          <t>N/A</t>
        </is>
      </c>
      <c r="BH42" s="305" t="inlineStr">
        <is>
          <t>D35</t>
        </is>
      </c>
      <c r="BI42" s="305" t="inlineStr">
        <is>
          <t>CO2</t>
        </is>
      </c>
      <c r="BJ42" s="305" t="inlineStr">
        <is>
          <t>正向</t>
        </is>
      </c>
      <c r="BK42" s="305" t="inlineStr">
        <is>
          <t>污染防治；能源安全</t>
        </is>
      </c>
      <c r="BL42" s="305" t="inlineStr">
        <is>
          <t>中华人民共和国城镇土地使用税暂行条例</t>
        </is>
      </c>
      <c r="BM42" s="305" t="inlineStr">
        <is>
          <t>https://www.gov.cn/zhengce/content/2008-03/28/content_2526.htm</t>
        </is>
      </c>
      <c r="BN42" s="305" t="inlineStr">
        <is>
          <t>https://www.gov.cn/gongbao/content/2019/content_5377104.htm</t>
        </is>
      </c>
    </row>
    <row r="43">
      <c r="A43" s="305" t="inlineStr">
        <is>
          <t>CHNTAXVATI02S000</t>
        </is>
      </c>
      <c r="B43" s="305" t="inlineStr">
        <is>
          <t>工具</t>
        </is>
      </c>
      <c r="C43" s="305" t="inlineStr">
        <is>
          <t>税收</t>
        </is>
      </c>
      <c r="D43" s="305" t="inlineStr">
        <is>
          <t>增值税优惠</t>
        </is>
      </c>
      <c r="E43" s="305" t="inlineStr">
        <is>
          <t>工业；废弃物</t>
        </is>
      </c>
      <c r="F43" s="305" t="inlineStr">
        <is>
          <t>废弃物回收与再生利用；建筑建材</t>
        </is>
      </c>
      <c r="G43" s="305" t="inlineStr">
        <is>
          <t>资源综合利用产品及劳务增值税即征即退</t>
        </is>
      </c>
      <c r="H43" s="305" t="inlineStr">
        <is>
          <t>VAT immediate refund for resource comprehensive utilisation products and services</t>
        </is>
      </c>
      <c r="I43" s="305" t="inlineStr">
        <is>
          <t>循环经济促进政策</t>
        </is>
      </c>
      <c r="J43" s="305" t="inlineStr">
        <is>
          <t>依据财政部 税务总局公告2021年第40号（2022年3月1日起施行，取代原财税〔2015〕78号），对纳税人销售自产的资源综合利用产品和提供资源综合利用劳务，实行增值税即征即退政策。退税比例根据产品类别分为30%、50%、70%、100%四档。退税目录涵盖五大类：共伴生矿产资源（稀土、钨、钼等）、废渣和废水（液）、废气（建筑砂石骨料、废玻璃、废旧轮胎等再生资源）、农林剩余物及其他、资源综合利用劳务（污水处理、垃圾处理、污泥处理等）。其中废塑料、废金属、废纸、废橡胶等类别涉及减排潜力较大的再生资源回收利用领域，回收废塑料、钢铁废料可减少90%以上原生材料碳排放。本政策为机制型分类，涵盖所有产品类别和劳务类型。</t>
        </is>
      </c>
      <c r="K43" s="305" t="inlineStr">
        <is>
          <t>循环经济；资源节约；减缓气候变化</t>
        </is>
      </c>
      <c r="L43" s="305" t="inlineStr">
        <is>
          <t>间接</t>
        </is>
      </c>
      <c r="M43" s="305" t="inlineStr">
        <is>
          <t>供给侧</t>
        </is>
      </c>
      <c r="N43" s="305" t="inlineStr">
        <is>
          <t>中国</t>
        </is>
      </c>
      <c r="O43" s="305" t="inlineStr">
        <is>
          <t>国家</t>
        </is>
      </c>
      <c r="P43" s="305" t="inlineStr">
        <is>
          <t>N/A</t>
        </is>
      </c>
      <c r="Q43" s="305" t="inlineStr">
        <is>
          <t>31/12/2021</t>
        </is>
      </c>
      <c r="R43" s="305" t="inlineStr">
        <is>
          <t>01/03/2022</t>
        </is>
      </c>
      <c r="S43" s="305" t="inlineStr">
        <is>
          <t>N/A</t>
        </is>
      </c>
      <c r="T43" s="305" t="inlineStr">
        <is>
          <t>01/03/2022</t>
        </is>
      </c>
      <c r="U43" s="305" t="inlineStr">
        <is>
          <t>2021年12月31日，财政部、税务总局发布公告2021年第40号，自2022年3月1日起施行，废止并取代原财税〔2015〕78号。新公告统一规范了增值税一般纳税人和小规模纳税人的适用规定，扩大了部分退税产品范围，明确了退税条件和监管要求，并依法调整了部分产品退税比例。</t>
        </is>
      </c>
      <c r="V43" s="305">
        <f>IF(R43="","生效",IF(R43="N/A","生效",IF(TODAY()&lt;DATE(VALUE(RIGHT(R43,4)),VALUE(MID(R43,4,2)),VALUE(LEFT(R43,2))),"计划实施",IF(S43="","生效",IF(S43="N/A","生效",IF(TODAY()&lt;DATE(VALUE(RIGHT(S43,4)),VALUE(MID(S43,4,2)),VALUE(LEFT(S43,2))),"生效","已终止"))))))</f>
        <v/>
      </c>
      <c r="W43" s="305" t="inlineStr">
        <is>
          <t>财政部（主管增值税即征即退政策制定）；国家税务总局（主管增值税征收和退税管理）；省级财政和税务部门（负责退税审批和资金拨付）</t>
        </is>
      </c>
      <c r="X43" s="305" t="inlineStr">
        <is>
          <t>工业废弃物；城市废弃物；其他机械和设备</t>
        </is>
      </c>
      <c r="Y43" s="305" t="inlineStr">
        <is>
          <t>N/A</t>
        </is>
      </c>
      <c r="Z43" s="305" t="inlineStr">
        <is>
          <t>资源综合利用产品包括利用废渣、废水（液）、废气、废旧轮胎、废塑料、废纸、废玻璃、废金属、废旧电器电子产品、废旧汽车、农林废弃物等生产的再生资源产品（如再生骨料、再生塑料颗粒、再生纸浆、再生金属锭、生物柴油、沼气、有机肥等）。劳务类包括污水处理、垃圾处理、污泥处理、工业废气处理等。</t>
        </is>
      </c>
      <c r="AA43" s="305" t="inlineStr">
        <is>
          <t>N/A</t>
        </is>
      </c>
      <c r="AB43" s="305" t="inlineStr">
        <is>
          <t>产品须符合目录规定的技术标准和产品质量要求。退税比例按目录规定分为四档：100%（如利用废塑料、废旧轮胎生产的特定产品）、70%（如利用废渣生产的水泥、混凝土）、50%（如废玻璃、废纸再加工产品）、30%（如特定共伴生矿产资源产品）。</t>
        </is>
      </c>
      <c r="AC43" s="305" t="inlineStr">
        <is>
          <t>企业</t>
        </is>
      </c>
      <c r="AD43" s="305" t="inlineStr">
        <is>
          <t>增值税一般纳税人和小规模纳税人中销售自产资源综合利用产品和提供资源综合利用劳务的企业。包括废弃物回收处理企业、再生资源加工企业、污水处理厂、垃圾处理厂等。不包括单纯从事废弃物收集转运（不加工）的企业。</t>
        </is>
      </c>
      <c r="AE43" s="305" t="inlineStr">
        <is>
          <t>回收、再利用或其他消费后处理</t>
        </is>
      </c>
      <c r="AF43" s="305" t="inlineStr">
        <is>
          <t>企业利用废弃物（废渣、废水、废气、废塑料、废金属等）作为原料，经过加工处理生产再生资源产品并销售，或提供资源综合利用劳务（污水处理、垃圾处理、污泥处理等）。即征即退机制：企业先按规定税率缴纳增值税，税务机关审核后即时退还相应比例的已缴税款。</t>
        </is>
      </c>
      <c r="AG43" s="305" t="inlineStr">
        <is>
          <t>30%; 50%; 70%; 100%</t>
        </is>
      </c>
      <c r="AH43" s="305" t="inlineStr">
        <is>
          <t>% of VAT paid refunded</t>
        </is>
      </c>
      <c r="AI43" s="305" t="inlineStr">
        <is>
          <t>退税比例四档：100%（如利用废塑料、废旧轮胎、废矿物油生产的产品；垃圾处理、污泥处理劳务）、70%（如利用废渣生产的水泥、混凝土、道路井盖、特定再生建材产品；污水处理劳务）、50%（如利用废玻璃、废纸、废金属生产的特定产品；工业废气处理劳务）、30%（如共伴生稀土、钨、钼等矿产资源综合利用产品）。具体目录和退税比例详见财政部 税务总局公告2021年第40号附件。</t>
        </is>
      </c>
      <c r="AJ43" s="305" t="inlineStr">
        <is>
          <t>纳税人须同时满足：（1）在中国境内销售自产的资源综合利用产品或提供资源综合利用劳务；（2）产品符合目录规定的原料来源、技术标准和产品质量要求；（3）依法取得相关环保资质和排污许可；（4）不得存在环保、税务等严重违法失信记录；（5）即征即退须按规定申报，不得与其他增值税优惠重复享受。</t>
        </is>
      </c>
      <c r="AK43" s="305" t="inlineStr">
        <is>
          <t>应退税额 = 当期实际缴纳的增值税额 × 适用退税比例（30%/50%/70%/100%）</t>
        </is>
      </c>
      <c r="AL43" s="305" t="inlineStr">
        <is>
          <t>N/A</t>
        </is>
      </c>
      <c r="AM43" s="305" t="inlineStr">
        <is>
          <t>N/A</t>
        </is>
      </c>
      <c r="AN43" s="305" t="inlineStr">
        <is>
          <t>N/A</t>
        </is>
      </c>
      <c r="AO43" s="305" t="inlineStr">
        <is>
          <t>百亿元级（估计）</t>
        </is>
      </c>
      <c r="AP43" s="305" t="inlineStr">
        <is>
          <t>N/A</t>
        </is>
      </c>
      <c r="AQ43" s="305" t="inlineStr">
        <is>
          <t>N/A</t>
        </is>
      </c>
      <c r="AR43" s="305" t="inlineStr">
        <is>
          <t>N/A</t>
        </is>
      </c>
      <c r="AS43" s="305" t="inlineStr">
        <is>
          <t>N/A</t>
        </is>
      </c>
      <c r="AT43" s="305" t="inlineStr">
        <is>
          <t>N/A</t>
        </is>
      </c>
      <c r="AU43" s="305" t="inlineStr">
        <is>
          <t>N/A</t>
        </is>
      </c>
      <c r="AV43" s="305" t="inlineStr">
        <is>
          <t>N/A</t>
        </is>
      </c>
      <c r="AW43" s="305" t="inlineStr">
        <is>
          <t>N/A</t>
        </is>
      </c>
      <c r="AX43" s="305" t="inlineStr">
        <is>
          <t>N/A</t>
        </is>
      </c>
      <c r="AY43" s="305" t="inlineStr">
        <is>
          <t>N/A</t>
        </is>
      </c>
      <c r="AZ43" s="305" t="inlineStr">
        <is>
          <t>N/A</t>
        </is>
      </c>
      <c r="BA43" s="305" t="inlineStr">
        <is>
          <t>N/A</t>
        </is>
      </c>
      <c r="BB43" s="305" t="inlineStr">
        <is>
          <t>N/A</t>
        </is>
      </c>
      <c r="BC43" s="305" t="inlineStr">
        <is>
          <t>N/A</t>
        </is>
      </c>
      <c r="BD43" s="305" t="inlineStr">
        <is>
          <t>N/A</t>
        </is>
      </c>
      <c r="BE43" s="305" t="inlineStr">
        <is>
          <t>N/A</t>
        </is>
      </c>
      <c r="BF43" s="305" t="inlineStr">
        <is>
          <t>N/A</t>
        </is>
      </c>
      <c r="BG43" s="305" t="inlineStr">
        <is>
          <t>N/A</t>
        </is>
      </c>
      <c r="BH43" s="305" t="inlineStr">
        <is>
          <t>E38</t>
        </is>
      </c>
      <c r="BI43" s="305" t="inlineStr">
        <is>
          <t>CO2; CH4</t>
        </is>
      </c>
      <c r="BJ43" s="305" t="inlineStr">
        <is>
          <t>正向</t>
        </is>
      </c>
      <c r="BK43" s="305" t="inlineStr">
        <is>
          <t>产业发展；技术创新；循环经济</t>
        </is>
      </c>
      <c r="BL43" s="305" t="inlineStr">
        <is>
          <t>财政部 税务总局公告2021年第40号关于完善资源综合利用增值税政策的公告</t>
        </is>
      </c>
      <c r="BM43" s="305" t="inlineStr">
        <is>
          <t>http://szs.mof.gov.cn/zhengcefabu/202112/t20211231_3780338.htm</t>
        </is>
      </c>
      <c r="BN43" s="305" t="inlineStr">
        <is>
          <t>https://12366.chinatax.gov.cn/zqdetail/getcontentPage?lmbm=1b2f350af217414e88fad088c1ae1af5&amp;contentId=4c2044701c2446ba9c780b132a86dd94</t>
        </is>
      </c>
    </row>
    <row r="44">
      <c r="A44" s="305" t="inlineStr">
        <is>
          <t>CHNTAXVATI03S000</t>
        </is>
      </c>
      <c r="B44" s="305" t="inlineStr">
        <is>
          <t>工具</t>
        </is>
      </c>
      <c r="C44" s="305" t="inlineStr">
        <is>
          <t>税收</t>
        </is>
      </c>
      <c r="D44" s="305" t="inlineStr">
        <is>
          <t>增值税优惠</t>
        </is>
      </c>
      <c r="E44" s="305" t="inlineStr">
        <is>
          <t>农业、林业和其他土地利用</t>
        </is>
      </c>
      <c r="F44" s="305" t="inlineStr">
        <is>
          <t>农用肥料；种植业</t>
        </is>
      </c>
      <c r="G44" s="305" t="inlineStr">
        <is>
          <t>有机肥产品免征增值税</t>
        </is>
      </c>
      <c r="H44" s="305" t="inlineStr">
        <is>
          <t>VAT exemption for organic fertiliser products</t>
        </is>
      </c>
      <c r="I44" s="305" t="inlineStr">
        <is>
          <t>农业绿色发展政策</t>
        </is>
      </c>
      <c r="J44" s="305" t="inlineStr">
        <is>
          <t>依据财税〔2008〕56号，自2008年6月1日起，纳税人生产销售和批发、零售有机肥产品免征增值税（原适用税率9%）。适用产品包括：有机肥料（NY/T 525-2021）、有机-无机复混肥料（GB/T 18877-2020）、生物有机肥（NY 884-2012）。该政策通过降低有机肥产品终端价格，激励农业生产者使用有机肥替代合成氮肥（合成氮肥生产为高能耗Haber-Bosch过程，使用过程排放N2O），从而间接但实质性地产生温室气体减排效益。2026年1月增值税法施行后，财政部 税务总局公告2026年第10号将免税期限明确为2026年1月1日至2027年12月31日（此前为无固定期限免税）。</t>
        </is>
      </c>
      <c r="K44" s="305" t="inlineStr">
        <is>
          <t>减缓气候变化；污染防治</t>
        </is>
      </c>
      <c r="L44" s="305" t="inlineStr">
        <is>
          <t>间接</t>
        </is>
      </c>
      <c r="M44" s="305" t="inlineStr">
        <is>
          <t>供给侧</t>
        </is>
      </c>
      <c r="N44" s="305" t="inlineStr">
        <is>
          <t>中国</t>
        </is>
      </c>
      <c r="O44" s="305" t="inlineStr">
        <is>
          <t>国家</t>
        </is>
      </c>
      <c r="P44" s="305" t="inlineStr">
        <is>
          <t>N/A</t>
        </is>
      </c>
      <c r="Q44" s="305" t="inlineStr">
        <is>
          <t>10/06/2008</t>
        </is>
      </c>
      <c r="R44" s="305" t="inlineStr">
        <is>
          <t>01/06/2008</t>
        </is>
      </c>
      <c r="S44" s="305" t="inlineStr">
        <is>
          <t>31/12/2027</t>
        </is>
      </c>
      <c r="T44" s="305" t="inlineStr">
        <is>
          <t>01/01/2026</t>
        </is>
      </c>
      <c r="U44" s="305" t="inlineStr">
        <is>
          <t>财政部 税务总局公告2026年第10号（2026年增值税法施行配套衔接公告）第二条明确：自2026年1月1日至2027年12月31日，有机肥产品生产销售和批发、零售继续免征增值税。原财税〔2008〕56号无固定期限免税变为有期限免税。到期后是否继续延长需关注后续政策。</t>
        </is>
      </c>
      <c r="V44" s="305">
        <f>IF(R44="","生效",IF(R44="N/A","生效",IF(TODAY()&lt;DATE(VALUE(RIGHT(R44,4)),VALUE(MID(R44,4,2)),VALUE(LEFT(R44,2))),"计划实施",IF(S44="","生效",IF(S44="N/A","生效",IF(TODAY()&lt;DATE(VALUE(RIGHT(S44,4)),VALUE(MID(S44,4,2)),VALUE(LEFT(S44,2))),"生效","已终止"))))))</f>
        <v/>
      </c>
      <c r="W44" s="305" t="inlineStr">
        <is>
          <t>财政部（主管增值税免税政策制定）；国家税务总局（主管增值税征收管理和免税备案）；农业农村部（主管有机肥产品登记管理和有机肥推广）</t>
        </is>
      </c>
      <c r="X44" s="305" t="inlineStr">
        <is>
          <t>生物质</t>
        </is>
      </c>
      <c r="Y44" s="305" t="inlineStr">
        <is>
          <t>N/A</t>
        </is>
      </c>
      <c r="Z44" s="305" t="inlineStr">
        <is>
          <t>有机肥产品包括：有机肥料（NY/T 525-2021标准）、有机-无机复混肥料（GB/T 18877-2020标准）、生物有机肥（NY 884-2012标准）。不符合上述国家标准或行业标准的肥料产品不得享受免税优惠。</t>
        </is>
      </c>
      <c r="AA44" s="305" t="inlineStr">
        <is>
          <t>N/A</t>
        </is>
      </c>
      <c r="AB44" s="305" t="inlineStr">
        <is>
          <t>产品须符合NY/T 525-2021（有机肥料）、GB/T 18877-2020（有机-无机复混肥料）、NY 884-2012（生物有机肥）国家标准/行业标准。纳税人须取得农业农村部门颁发的肥料登记证。</t>
        </is>
      </c>
      <c r="AC44" s="305" t="inlineStr">
        <is>
          <t>企业</t>
        </is>
      </c>
      <c r="AD44" s="305" t="inlineStr">
        <is>
          <t>有机肥产品的生产企业、批发企业和零售企业。包括有机肥生产制造商、农资经销商和农资零售商。不包括化肥销售企业（化肥适用正常增值税税率9%）。</t>
        </is>
      </c>
      <c r="AE44" s="305" t="inlineStr">
        <is>
          <t>进口、销售或购买</t>
        </is>
      </c>
      <c r="AF44" s="305" t="inlineStr">
        <is>
          <t>有机肥产品的生产、批发和零售环节免征增值税。纳税人销售免税有机肥产品只能开具增值税普通发票，不得开具增值税专用发票（如开具专用发票则视同放弃免税优惠，须按规定缴纳增值税）。申报享受免税，相关证明材料（肥料登记证等）留存备查。</t>
        </is>
      </c>
      <c r="AG44" s="305" t="inlineStr">
        <is>
          <t>100</t>
        </is>
      </c>
      <c r="AH44" s="305" t="inlineStr">
        <is>
          <t>% VAT exempted</t>
        </is>
      </c>
      <c r="AI44" s="305" t="inlineStr">
        <is>
          <t>免征增值税（100%减免），原适用税率为9%。2008年6月1日至2025年12月31日为无固定期限免税。2026年1月1日至2027年12月31日为延续有期限免税（依据财政部 税务总局公告2026年第10号）。</t>
        </is>
      </c>
      <c r="AJ44" s="305" t="inlineStr">
        <is>
          <t>纳税人须：取得农业农村部门颁发的肥料登记证；产品符合对应国家标准/行业标准；只能开具增值税普通发票（不得开具增值税专用发票）；申报享受免税，相关证明材料留存备查。开具增值税专用发票的，不得享受免税（视同放弃）。</t>
        </is>
      </c>
      <c r="AK44" s="305" t="inlineStr">
        <is>
          <t>N/A</t>
        </is>
      </c>
      <c r="AL44" s="305" t="inlineStr">
        <is>
          <t>N/A</t>
        </is>
      </c>
      <c r="AM44" s="305" t="inlineStr">
        <is>
          <t>N/A</t>
        </is>
      </c>
      <c r="AN44" s="305" t="inlineStr">
        <is>
          <t>N/A</t>
        </is>
      </c>
      <c r="AO44" s="305" t="inlineStr">
        <is>
          <t>N/A</t>
        </is>
      </c>
      <c r="AP44" s="305" t="inlineStr">
        <is>
          <t>N/A</t>
        </is>
      </c>
      <c r="AQ44" s="305" t="inlineStr">
        <is>
          <t>N/A</t>
        </is>
      </c>
      <c r="AR44" s="305" t="inlineStr">
        <is>
          <t>N/A</t>
        </is>
      </c>
      <c r="AS44" s="305" t="inlineStr">
        <is>
          <t>N/A</t>
        </is>
      </c>
      <c r="AT44" s="305" t="inlineStr">
        <is>
          <t>N/A</t>
        </is>
      </c>
      <c r="AU44" s="305" t="inlineStr">
        <is>
          <t>N/A</t>
        </is>
      </c>
      <c r="AV44" s="305" t="inlineStr">
        <is>
          <t>N/A</t>
        </is>
      </c>
      <c r="AW44" s="305" t="inlineStr">
        <is>
          <t>N/A</t>
        </is>
      </c>
      <c r="AX44" s="305" t="inlineStr">
        <is>
          <t>N/A</t>
        </is>
      </c>
      <c r="AY44" s="305" t="inlineStr">
        <is>
          <t>N/A</t>
        </is>
      </c>
      <c r="AZ44" s="305" t="inlineStr">
        <is>
          <t>N/A</t>
        </is>
      </c>
      <c r="BA44" s="305" t="inlineStr">
        <is>
          <t>N/A</t>
        </is>
      </c>
      <c r="BB44" s="305" t="inlineStr">
        <is>
          <t>N/A</t>
        </is>
      </c>
      <c r="BC44" s="305" t="inlineStr">
        <is>
          <t>N/A</t>
        </is>
      </c>
      <c r="BD44" s="305" t="inlineStr">
        <is>
          <t>N/A</t>
        </is>
      </c>
      <c r="BE44" s="305" t="inlineStr">
        <is>
          <t>N/A</t>
        </is>
      </c>
      <c r="BF44" s="305" t="inlineStr">
        <is>
          <t>N/A</t>
        </is>
      </c>
      <c r="BG44" s="305" t="inlineStr">
        <is>
          <t>N/A</t>
        </is>
      </c>
      <c r="BH44" s="305" t="inlineStr">
        <is>
          <t>C20</t>
        </is>
      </c>
      <c r="BI44" s="305" t="inlineStr">
        <is>
          <t>N2O; CO2</t>
        </is>
      </c>
      <c r="BJ44" s="305" t="inlineStr">
        <is>
          <t>正向</t>
        </is>
      </c>
      <c r="BK44" s="305" t="inlineStr">
        <is>
          <t>技术创新；生态保护；污染防治</t>
        </is>
      </c>
      <c r="BL44" s="305" t="inlineStr">
        <is>
          <t>财税〔2008〕56号关于有机肥产品免征增值税的通知；财政部 税务总局公告2026年第10号关于增值税法施行后增值税优惠政策衔接事项的公告</t>
        </is>
      </c>
      <c r="BM44" s="305" t="inlineStr">
        <is>
          <t>https://tianjin.chinatax.gov.cn/11200000000/0300/030003/20240515092009434.shtml</t>
        </is>
      </c>
      <c r="BN44" s="305" t="inlineStr">
        <is>
          <t>https://www.gov.cn/zhengce/zhengceku/2008-06/10/content_1157.htm</t>
        </is>
      </c>
    </row>
    <row r="45">
      <c r="A45" s="305" t="inlineStr">
        <is>
          <t>CHNTAXVATI04S000</t>
        </is>
      </c>
      <c r="B45" s="305" t="inlineStr">
        <is>
          <t>工具</t>
        </is>
      </c>
      <c r="C45" s="305" t="inlineStr">
        <is>
          <t>税收</t>
        </is>
      </c>
      <c r="D45" s="305" t="inlineStr">
        <is>
          <t>增值税优惠</t>
        </is>
      </c>
      <c r="E45" s="305" t="inlineStr">
        <is>
          <t>能源</t>
        </is>
      </c>
      <c r="F45" s="305" t="inlineStr">
        <is>
          <t>海上风电；可再生电力</t>
        </is>
      </c>
      <c r="G45" s="305" t="inlineStr">
        <is>
          <t>海上风力发电增值税即征即退50%</t>
        </is>
      </c>
      <c r="H45" s="305" t="inlineStr">
        <is>
          <t>50% VAT immediate refund for offshore wind power</t>
        </is>
      </c>
      <c r="I45" s="305" t="inlineStr">
        <is>
          <t>可再生能源发展政策</t>
        </is>
      </c>
      <c r="J45" s="305" t="inlineStr">
        <is>
          <t>依据财政部 海关总署 税务总局公告2025年第10号，自2025年11月1日起至2027年12月31日，对纳税人销售自产的利用海上风力生产的电力产品，实行增值税即征即退50%的政策。该政策将海上风电的实际增值税负担从13%降至6.5%，显著改善海上风电项目的经济性。海上风电是中国碳中战略的核心技术路线之一（单位发电量的碳排放仅为燃煤发电的~1/40），但投资成本高昂，增值税退税为项目提供重要的现金流支持。新政策自2025年11月1日起替代原财税〔2015〕74号（对所有风力发电实行即征即退50%，含陆上风电），原政策同日废止。</t>
        </is>
      </c>
      <c r="K45" s="305" t="inlineStr">
        <is>
          <t>减缓气候变化；能源安全；绿色经济</t>
        </is>
      </c>
      <c r="L45" s="305" t="inlineStr">
        <is>
          <t>直接</t>
        </is>
      </c>
      <c r="M45" s="305" t="inlineStr">
        <is>
          <t>供给侧</t>
        </is>
      </c>
      <c r="N45" s="305" t="inlineStr">
        <is>
          <t>中国</t>
        </is>
      </c>
      <c r="O45" s="305" t="inlineStr">
        <is>
          <t>国家</t>
        </is>
      </c>
      <c r="P45" s="305" t="inlineStr">
        <is>
          <t>N/A</t>
        </is>
      </c>
      <c r="Q45" s="305" t="inlineStr">
        <is>
          <t>17/10/2025</t>
        </is>
      </c>
      <c r="R45" s="305" t="inlineStr">
        <is>
          <t>01/11/2025</t>
        </is>
      </c>
      <c r="S45" s="305" t="inlineStr">
        <is>
          <t>31/12/2027</t>
        </is>
      </c>
      <c r="T45" s="305" t="inlineStr">
        <is>
          <t>01/11/2025</t>
        </is>
      </c>
      <c r="U45" s="305" t="inlineStr">
        <is>
          <t>2025年10月17日，财政部、海关总署、税务总局联合发布公告2025年第10号，自2025年11月1日起施行。新公告将风电增值税即征即退50%政策从所有风力发电（财税〔2015〕74号）收紧为仅海上风力发电享受，陆上风电不再享受该优惠。同日财税〔2015〕74号废止。</t>
        </is>
      </c>
      <c r="V45" s="305">
        <f>IF(R45="","生效",IF(R45="N/A","生效",IF(TODAY()&lt;DATE(VALUE(RIGHT(R45,4)),VALUE(MID(R45,4,2)),VALUE(LEFT(R45,2))),"计划实施",IF(S45="","生效",IF(S45="N/A","生效",IF(TODAY()&lt;DATE(VALUE(RIGHT(S45,4)),VALUE(MID(S45,4,2)),VALUE(LEFT(S45,2))),"生效","已终止"))))))</f>
        <v/>
      </c>
      <c r="W45" s="305" t="inlineStr">
        <is>
          <t>财政部（主管增值税即征即退政策制定）；国家税务总局（主管增值税征收和退税管理）；海关总署（参与联合发文）；国家能源局（主管海上风电产业政策）</t>
        </is>
      </c>
      <c r="X45" s="305" t="inlineStr">
        <is>
          <t>风能</t>
        </is>
      </c>
      <c r="Y45" s="305" t="inlineStr">
        <is>
          <t>新建</t>
        </is>
      </c>
      <c r="Z45" s="305" t="inlineStr">
        <is>
          <t>海上风力发电机组（海上风电场）。海上风电指在潮间带、近海和深海区域建设的风力发电设施。须为纳税人自产的利用海上风力生产的电力产品。不包括陆上风电项目（2025年11月1日起不再享受即征即退50%）。</t>
        </is>
      </c>
      <c r="AA45" s="305" t="inlineStr">
        <is>
          <t>N/A</t>
        </is>
      </c>
      <c r="AB45" s="305" t="inlineStr">
        <is>
          <t>N/A</t>
        </is>
      </c>
      <c r="AC45" s="305" t="inlineStr">
        <is>
          <t>企业</t>
        </is>
      </c>
      <c r="AD45" s="305" t="inlineStr">
        <is>
          <t>在中国境内开发、建设和运营海上风电场的风力发电企业，包括国有能源集团（如国家能源集团、华能、大唐、华电、国电投、中广核、三峡等）和民营风电开发企业。须为增值税一般纳税人，销售自产的利用海上风力生产的电力产品。</t>
        </is>
      </c>
      <c r="AE45" s="305" t="inlineStr">
        <is>
          <t>生产、发电或转化</t>
        </is>
      </c>
      <c r="AF45" s="305" t="inlineStr">
        <is>
          <t>海上风电企业将利用海上风力生产的电力销售给电网公司或电力用户，按13%税率缴纳增值税后，税务机关即征即退已缴税款的50%。即退税额 = 当期实际缴纳的增值税额 × 50%。即征即退机制改善了海上风电项目的现金流和投资回报率。</t>
        </is>
      </c>
      <c r="AG45" s="305" t="inlineStr">
        <is>
          <t>50</t>
        </is>
      </c>
      <c r="AH45" s="305" t="inlineStr">
        <is>
          <t>% of VAT paid refunded</t>
        </is>
      </c>
      <c r="AI45" s="305" t="inlineStr">
        <is>
          <t>增值税即征即退50%，实际有效增值税率降至6.5%（原税率13%）。退税机制为即征即退（先缴后退），不改变名义税率。政策有效期为2025年11月1日至2027年12月31日。</t>
        </is>
      </c>
      <c r="AJ45" s="305" t="inlineStr">
        <is>
          <t>纳税人须为增值税一般纳税人，销售自产的利用海上风力生产的电力产品。海上风电场须依法取得海域使用权、电力业务许可证等相关审批手续。即征即退须按规定进行纳税申报和退税申请。</t>
        </is>
      </c>
      <c r="AK45" s="305" t="inlineStr">
        <is>
          <t>即退税额 = 当期实际缴纳的增值税额 × 50%。当期实际缴纳增值税额 = 当期销项税额（电力销售收入×13%）- 当期进项税额。</t>
        </is>
      </c>
      <c r="AL45" s="305" t="inlineStr">
        <is>
          <t>N/A</t>
        </is>
      </c>
      <c r="AM45" s="305" t="inlineStr">
        <is>
          <t>N/A</t>
        </is>
      </c>
      <c r="AN45" s="305" t="inlineStr">
        <is>
          <t>N/A</t>
        </is>
      </c>
      <c r="AO45" s="305" t="inlineStr">
        <is>
          <t>N/A</t>
        </is>
      </c>
      <c r="AP45" s="305" t="inlineStr">
        <is>
          <t>N/A</t>
        </is>
      </c>
      <c r="AQ45" s="305" t="inlineStr">
        <is>
          <t>N/A</t>
        </is>
      </c>
      <c r="AR45" s="305" t="inlineStr">
        <is>
          <t>N/A</t>
        </is>
      </c>
      <c r="AS45" s="305" t="inlineStr">
        <is>
          <t>N/A</t>
        </is>
      </c>
      <c r="AT45" s="305" t="inlineStr">
        <is>
          <t>N/A</t>
        </is>
      </c>
      <c r="AU45" s="305" t="inlineStr">
        <is>
          <t>N/A</t>
        </is>
      </c>
      <c r="AV45" s="305" t="inlineStr">
        <is>
          <t>N/A</t>
        </is>
      </c>
      <c r="AW45" s="305" t="inlineStr">
        <is>
          <t>N/A</t>
        </is>
      </c>
      <c r="AX45" s="305" t="inlineStr">
        <is>
          <t>N/A</t>
        </is>
      </c>
      <c r="AY45" s="305" t="inlineStr">
        <is>
          <t>N/A</t>
        </is>
      </c>
      <c r="AZ45" s="305" t="inlineStr">
        <is>
          <t>N/A</t>
        </is>
      </c>
      <c r="BA45" s="305" t="inlineStr">
        <is>
          <t>N/A</t>
        </is>
      </c>
      <c r="BB45" s="305" t="inlineStr">
        <is>
          <t>N/A</t>
        </is>
      </c>
      <c r="BC45" s="305" t="inlineStr">
        <is>
          <t>N/A</t>
        </is>
      </c>
      <c r="BD45" s="305" t="inlineStr">
        <is>
          <t>N/A</t>
        </is>
      </c>
      <c r="BE45" s="305" t="inlineStr">
        <is>
          <t>N/A</t>
        </is>
      </c>
      <c r="BF45" s="305" t="inlineStr">
        <is>
          <t>N/A</t>
        </is>
      </c>
      <c r="BG45" s="305" t="inlineStr">
        <is>
          <t>N/A</t>
        </is>
      </c>
      <c r="BH45" s="305" t="inlineStr">
        <is>
          <t>D35</t>
        </is>
      </c>
      <c r="BI45" s="305" t="inlineStr">
        <is>
          <t>CO2</t>
        </is>
      </c>
      <c r="BJ45" s="305" t="inlineStr">
        <is>
          <t>正向</t>
        </is>
      </c>
      <c r="BK45" s="305" t="inlineStr">
        <is>
          <t>能源安全；产业发展；技术创新</t>
        </is>
      </c>
      <c r="BL45" s="305" t="inlineStr">
        <is>
          <t>财政部 海关总署 税务总局公告2025年第10号关于调整风力发电等增值税政策的公告</t>
        </is>
      </c>
      <c r="BM45" s="305" t="inlineStr">
        <is>
          <t>https://shanghai.chinatax.gov.cn/zcfw/zcfgk/zzs/202510/t478010.html</t>
        </is>
      </c>
      <c r="BN45" s="305" t="inlineStr">
        <is>
          <t>https://shandong.chinatax.gov.cn/art/2025/10/17/art_1053_24771.html; https://12366.chinatax.gov.cn/fwtz/print?bh=0000000002025102000003</t>
        </is>
      </c>
    </row>
    <row r="46">
      <c r="A46" s="305" t="inlineStr">
        <is>
          <t>CHNTAXDVTI01S000</t>
        </is>
      </c>
      <c r="B46" s="305" t="inlineStr">
        <is>
          <t>工具</t>
        </is>
      </c>
      <c r="C46" s="305" t="inlineStr">
        <is>
          <t>税收</t>
        </is>
      </c>
      <c r="D46" s="305" t="inlineStr">
        <is>
          <t>差别化车辆税</t>
        </is>
      </c>
      <c r="E46" s="305" t="inlineStr">
        <is>
          <t>交通</t>
        </is>
      </c>
      <c r="F46" s="305" t="inlineStr">
        <is>
          <t>道路交通；乘用车</t>
        </is>
      </c>
      <c r="G46" s="305" t="inlineStr">
        <is>
          <t>汽车消费税</t>
        </is>
      </c>
      <c r="H46" s="305" t="inlineStr">
        <is>
          <t>Automobile consumption tax</t>
        </is>
      </c>
      <c r="I46" s="305" t="inlineStr">
        <is>
          <t>消费税制度</t>
        </is>
      </c>
      <c r="J46" s="305" t="inlineStr">
        <is>
          <t>中国对汽车在生产、委托加工和进口环节征收的消费税，按发动机排量实行差别化税率。2008年财税〔2008〕105号调整税率结构，降低小排量汽车税率（≤1.0L从3%降至1%），大幅提高大排量汽车税率（3.0-4.0L从15%升至25%，&gt;4.0L从20%升至40%），体现限大扬小的节能减排导向。纯电动汽车不属于消费税征税范围，不征消费税。该税种按车辆排放相关属性（发动机排量）结构性设置差别税率，不同于车辆购置税优惠仅对低碳车辆提供优惠待遇，也不同于feebate机制不包含高排放车辆收入资助低排放车辆的返还机制。</t>
        </is>
      </c>
      <c r="K46" s="305" t="inlineStr">
        <is>
          <t>减缓气候变化；能源效率；绿色经济</t>
        </is>
      </c>
      <c r="L46" s="305" t="inlineStr">
        <is>
          <t>直接</t>
        </is>
      </c>
      <c r="M46" s="305" t="inlineStr">
        <is>
          <t>需求侧</t>
        </is>
      </c>
      <c r="N46" s="305" t="inlineStr">
        <is>
          <t>中国</t>
        </is>
      </c>
      <c r="O46" s="305" t="inlineStr">
        <is>
          <t>国家</t>
        </is>
      </c>
      <c r="P46" s="305" t="inlineStr">
        <is>
          <t>N/A</t>
        </is>
      </c>
      <c r="Q46" s="305" t="inlineStr">
        <is>
          <t>01/08/2008</t>
        </is>
      </c>
      <c r="R46" s="305" t="inlineStr">
        <is>
          <t>01/09/2008</t>
        </is>
      </c>
      <c r="S46" s="305" t="inlineStr">
        <is>
          <t>N/A</t>
        </is>
      </c>
      <c r="T46" s="305" t="inlineStr">
        <is>
          <t>01/09/2008</t>
        </is>
      </c>
      <c r="U46" s="305" t="inlineStr">
        <is>
          <t>2008年8月1日，财政部、国家税务总局发布财税〔2008〕105号关于调整乘用车消费税政策的通知，自2008年9月1日起执行。主要调整：气缸容量≤1.0L的乘用车税率由3%下调至1%；3.0-4.0L的乘用车税率由15%上调至25%；&gt;4.0L的乘用车税率由20%上调至40%。此为2006年4月调整后的第二次重大调整，形成目前仍在沿用的7档税率框架。</t>
        </is>
      </c>
      <c r="V46" s="305">
        <f>IF(R46="","生效",IF(R46="N/A","生效",IF(TODAY()&lt;DATE(VALUE(RIGHT(R46,4)),VALUE(MID(R46,4,2)),VALUE(LEFT(R46,2))),"计划实施",IF(S46="","生效",IF(S46="N/A","生效",IF(TODAY()&lt;DATE(VALUE(RIGHT(S46,4)),VALUE(MID(S46,4,2)),VALUE(LEFT(S46,2))),"生效","已终止"))))))</f>
        <v/>
      </c>
      <c r="W46" s="305" t="inlineStr">
        <is>
          <t>财政部（主管消费税政策制定和税率调整）；国家税务总局（主管汽车消费税征收管理）；海关总署（主管进口汽车消费税征收）</t>
        </is>
      </c>
      <c r="X46" s="305" t="inlineStr">
        <is>
          <t>汽车</t>
        </is>
      </c>
      <c r="Y46" s="305" t="inlineStr">
        <is>
          <t>N/A</t>
        </is>
      </c>
      <c r="Z46" s="305" t="inlineStr">
        <is>
          <t>小汽车税目下的乘用车（包括轿车、越野车、多用途乘用车等，不包括商用客车和货车）。纯电动汽车、燃料电池汽车等新能源汽车不属于消费税征税范围（不征消费税）。中轻型商用客车按5%统一税率征收，不按排量差别化。</t>
        </is>
      </c>
      <c r="AA46" s="305" t="inlineStr">
        <is>
          <t>N/A</t>
        </is>
      </c>
      <c r="AB46" s="305" t="inlineStr">
        <is>
          <t>排量≤1.0L：1%；1.0-1.5L：3%；1.5-2.0L：5%；2.0-2.5L：9%；2.5-3.0L：12%；3.0-4.0L：25%；&gt;4.0L：40%。中轻型商用客车：5%。超豪华小汽车（零售价格≥90万元，即原130万元标准下调后）另在零售环节加征10%消费税（2016年起引入）。</t>
        </is>
      </c>
      <c r="AC46" s="305" t="inlineStr">
        <is>
          <t>企业</t>
        </is>
      </c>
      <c r="AD46" s="305" t="inlineStr">
        <is>
          <t>汽车消费税的法定纳税人为在中国境内生产、委托加工和进口应税汽车的单位。实际税负通过价格传导机制由汽车购买者承担，但价格信号通过制造商/进口商的定价决策响应。</t>
        </is>
      </c>
      <c r="AE46" s="305" t="inlineStr">
        <is>
          <t>生产、发电或转化；进口、销售或购买</t>
        </is>
      </c>
      <c r="AF46" s="305" t="inlineStr">
        <is>
          <t>汽车消费税在生产环节（汽车制造厂出厂时）、委托加工环节和进口环节（报关进口时）缴纳。税收通过提高大排量汽车出厂价格，影响消费者购车选择，引导消费结构向小排量、低排放汽车转型。</t>
        </is>
      </c>
      <c r="AG46" s="305" t="inlineStr">
        <is>
          <t>1%-40%</t>
        </is>
      </c>
      <c r="AH46" s="305" t="inlineStr">
        <is>
          <t>% of taxable price</t>
        </is>
      </c>
      <c r="AI46" s="305" t="inlineStr">
        <is>
          <t>按排量差别化：≤1.0L 1%; 1.0-1.5L 3%; 1.5-2.0L 5%; 2.0-2.5L 9%; 2.5-3.0L 12%; 3.0-4.0L 25%; &gt;4.0L 40%。中轻型商用客车统一5%。超豪华小汽车（零售价≥90万元）另在零售环节加征10%。</t>
        </is>
      </c>
      <c r="AJ46" s="305" t="inlineStr">
        <is>
          <t>汽车消费税在生产、委托加工和进口环节按从价定率方式征收。应纳税额=应税汽车销售额（不含增值税）×适用税率。纳税人须按规定进行消费税纳税申报。进口汽车由海关代征消费税。新能源汽车（纯电动、燃料电池等）不属于消费税征税范围，不征消费税。</t>
        </is>
      </c>
      <c r="AK46" s="305" t="inlineStr">
        <is>
          <t>应纳税额 = 应税汽车不含增值税销售额 × 适用差别化税率（按排量确定）。税率按气缸容量（排量）分为7档：1%-40%。</t>
        </is>
      </c>
      <c r="AL46" s="305" t="inlineStr">
        <is>
          <t>N/A</t>
        </is>
      </c>
      <c r="AM46" s="305" t="inlineStr">
        <is>
          <t>约1000亿元（2024年估计）</t>
        </is>
      </c>
      <c r="AN46" s="305" t="inlineStr">
        <is>
          <t>汽车消费税收入纳入一般公共预算管理，未明确指定专项资金。</t>
        </is>
      </c>
      <c r="AO46" s="305" t="inlineStr">
        <is>
          <t>N/A</t>
        </is>
      </c>
      <c r="AP46" s="305" t="inlineStr">
        <is>
          <t>N/A</t>
        </is>
      </c>
      <c r="AQ46" s="305" t="inlineStr">
        <is>
          <t>N/A</t>
        </is>
      </c>
      <c r="AR46" s="305" t="inlineStr">
        <is>
          <t>N/A</t>
        </is>
      </c>
      <c r="AS46" s="305" t="inlineStr">
        <is>
          <t>N/A</t>
        </is>
      </c>
      <c r="AT46" s="305" t="inlineStr">
        <is>
          <t>N/A</t>
        </is>
      </c>
      <c r="AU46" s="305" t="inlineStr">
        <is>
          <t>N/A</t>
        </is>
      </c>
      <c r="AV46" s="305" t="inlineStr">
        <is>
          <t>N/A</t>
        </is>
      </c>
      <c r="AW46" s="305" t="inlineStr">
        <is>
          <t>N/A</t>
        </is>
      </c>
      <c r="AX46" s="305" t="inlineStr">
        <is>
          <t>N/A</t>
        </is>
      </c>
      <c r="AY46" s="305" t="inlineStr">
        <is>
          <t>N/A</t>
        </is>
      </c>
      <c r="AZ46" s="305" t="inlineStr">
        <is>
          <t>N/A</t>
        </is>
      </c>
      <c r="BA46" s="305" t="inlineStr">
        <is>
          <t>N/A</t>
        </is>
      </c>
      <c r="BB46" s="305" t="inlineStr">
        <is>
          <t>N/A</t>
        </is>
      </c>
      <c r="BC46" s="305" t="inlineStr">
        <is>
          <t>N/A</t>
        </is>
      </c>
      <c r="BD46" s="305" t="inlineStr">
        <is>
          <t>N/A</t>
        </is>
      </c>
      <c r="BE46" s="305" t="inlineStr">
        <is>
          <t>N/A</t>
        </is>
      </c>
      <c r="BF46" s="305" t="inlineStr">
        <is>
          <t>N/A</t>
        </is>
      </c>
      <c r="BG46" s="305" t="inlineStr">
        <is>
          <t>N/A</t>
        </is>
      </c>
      <c r="BH46" s="305" t="inlineStr">
        <is>
          <t>C29</t>
        </is>
      </c>
      <c r="BI46" s="305" t="inlineStr">
        <is>
          <t>CO2</t>
        </is>
      </c>
      <c r="BJ46" s="305" t="inlineStr">
        <is>
          <t>正向</t>
        </is>
      </c>
      <c r="BK46" s="305" t="inlineStr">
        <is>
          <t>污染防治；产业发展</t>
        </is>
      </c>
      <c r="BL46" s="305" t="inlineStr">
        <is>
          <t>中华人民共和国消费税暂行条例（国务院令第539号，2008年修订）；财税〔2008〕105号关于调整乘用车消费税政策的通知</t>
        </is>
      </c>
      <c r="BM46" s="305" t="inlineStr">
        <is>
          <t>https://fgk.chinatax.gov.cn/zcfgk/c102416/c5203314/content.html</t>
        </is>
      </c>
      <c r="BN46" s="305" t="inlineStr">
        <is>
          <t>https://www.gov.cn/gongbao/content/2009/content_1221339.htm</t>
        </is>
      </c>
    </row>
    <row r="47">
      <c r="A47" s="305" t="inlineStr">
        <is>
          <t>CHNTAXPLEI01S000</t>
        </is>
      </c>
      <c r="B47" s="305" t="inlineStr">
        <is>
          <t>工具</t>
        </is>
      </c>
      <c r="C47" s="305" t="inlineStr">
        <is>
          <t>税收</t>
        </is>
      </c>
      <c r="D47" s="305" t="inlineStr">
        <is>
          <t>政府性基金减免</t>
        </is>
      </c>
      <c r="E47" s="305" t="inlineStr">
        <is>
          <t>能源</t>
        </is>
      </c>
      <c r="F47" s="305" t="inlineStr">
        <is>
          <t>分布式光伏发电</t>
        </is>
      </c>
      <c r="G47" s="305" t="inlineStr">
        <is>
          <t>分布式光伏发电自发自用电量免征政府性基金</t>
        </is>
      </c>
      <c r="H47" s="305" t="inlineStr">
        <is>
          <t>Parafiscal levy exemption for distributed photovoltaic self-consumed electricity</t>
        </is>
      </c>
      <c r="I47" s="305" t="inlineStr">
        <is>
          <t>N/A</t>
        </is>
      </c>
      <c r="J47" s="305" t="inlineStr">
        <is>
          <t>对分布式光伏发电自发自用电量免征政府性基金。根据国务院关于促进光伏产业健康发展的若干意见（国发〔2013〕24号）规定，对分布式光伏发电自发自用电量免收可再生能源发展基金、国家重大水利工程建设基金、大中型水库移民后期扶持基金、农网还贷资金等政府性基金。该政策通过降低分布式光伏发电的运营成本，直接支持零碳电力的分布式部署和自发自用，促进可再生能源对化石能源的替代。</t>
        </is>
      </c>
      <c r="K47" s="305" t="inlineStr">
        <is>
          <t>减缓气候变化；能源安全</t>
        </is>
      </c>
      <c r="L47" s="305" t="inlineStr">
        <is>
          <t>直接</t>
        </is>
      </c>
      <c r="M47" s="305" t="inlineStr">
        <is>
          <t>供给侧</t>
        </is>
      </c>
      <c r="N47" s="305" t="inlineStr">
        <is>
          <t>中国</t>
        </is>
      </c>
      <c r="O47" s="305" t="inlineStr">
        <is>
          <t>国家</t>
        </is>
      </c>
      <c r="P47" s="305" t="inlineStr">
        <is>
          <t>N/A</t>
        </is>
      </c>
      <c r="Q47" s="305" t="inlineStr">
        <is>
          <t>04/07/2013</t>
        </is>
      </c>
      <c r="R47" s="305" t="inlineStr">
        <is>
          <t>15/07/2013</t>
        </is>
      </c>
      <c r="S47" s="305" t="inlineStr">
        <is>
          <t>N/A</t>
        </is>
      </c>
      <c r="T47" s="305" t="inlineStr">
        <is>
          <t>N/A</t>
        </is>
      </c>
      <c r="U47" s="305" t="inlineStr">
        <is>
          <t>N/A</t>
        </is>
      </c>
      <c r="V47" s="305">
        <f>IF(R47="","生效",IF(R47="N/A","生效",IF(TODAY()&lt;DATE(VALUE(RIGHT(R47,4)),VALUE(MID(R47,4,2)),VALUE(LEFT(R47,2))),"计划实施",IF(S47="","生效",IF(S47="N/A","生效",IF(TODAY()&lt;DATE(VALUE(RIGHT(S47,4)),VALUE(MID(S47,4,2)),VALUE(LEFT(S47,2))),"生效","已终止"))))))</f>
        <v/>
      </c>
      <c r="W47" s="305" t="inlineStr">
        <is>
          <t>财政部;国家发展改革委</t>
        </is>
      </c>
      <c r="X47" s="305" t="inlineStr">
        <is>
          <t>太阳能</t>
        </is>
      </c>
      <c r="Y47" s="305" t="inlineStr">
        <is>
          <t>新</t>
        </is>
      </c>
      <c r="Z47" s="305" t="inlineStr">
        <is>
          <t>分布式光伏发电系统自发自用电量，免征可再生能源发展基金、国家重大水利工程建设基金、大中型水库移民后期扶持基金、农网还贷资金等政府性基金</t>
        </is>
      </c>
      <c r="AA47" s="305" t="inlineStr">
        <is>
          <t>N/A</t>
        </is>
      </c>
      <c r="AB47" s="305" t="inlineStr">
        <is>
          <t>N/A</t>
        </is>
      </c>
      <c r="AC47" s="305" t="inlineStr">
        <is>
          <t>企业;家庭</t>
        </is>
      </c>
      <c r="AD47" s="305" t="inlineStr">
        <is>
          <t>分布式光伏发电用户</t>
        </is>
      </c>
      <c r="AE47" s="305" t="inlineStr">
        <is>
          <t>生产、发电或转换</t>
        </is>
      </c>
      <c r="AF47" s="305" t="inlineStr">
        <is>
          <t>分布式光伏发电用户利用光伏发电系统发电并自发自用，对自发自用电量免缴各项政府性基金附加。全额上网的分布式光伏发电项目不享受该免征政策。</t>
        </is>
      </c>
      <c r="AG47" s="305" t="inlineStr">
        <is>
          <t>100</t>
        </is>
      </c>
      <c r="AH47" s="305" t="inlineStr">
        <is>
          <t>%（政府性基金减免比例）</t>
        </is>
      </c>
      <c r="AI47" s="305" t="inlineStr">
        <is>
          <t>对分布式光伏发电自发自用电量全额免征各项政府性基金，减免比例为100%。免征的政府性基金包括：可再生能源发展基金（可再生能源电价附加1.9分/千瓦时）、国家重大水利工程建设基金（约0.3-0.7分/千瓦时因省份而异）、大中型水库移民后期扶持基金（0.62分/千瓦时）、农网还贷资金（约2分/千瓦时）。免征后自发自用电量不缴纳任何政府性基金附加。</t>
        </is>
      </c>
      <c r="AJ47" s="305" t="inlineStr">
        <is>
          <t>分布式光伏发电项目须符合分布式光伏发电项目管理暂行办法有关要求，在项目所在地能源主管部门备案。自发自用电量须与上网电量分开计量，仅自发自用电量享受政府性基金免征。全额上网的分布式光伏发电项目不享受该免征政策。</t>
        </is>
      </c>
      <c r="AK47" s="305" t="inlineStr">
        <is>
          <t>应缴政府性基金 = 自发自用电量 × 各项基金征收标准之和。免征后应缴金额 = 0。各项基金征收标准由国务院价格主管部门和财政部门规定。</t>
        </is>
      </c>
      <c r="AL47" s="305" t="inlineStr">
        <is>
          <t>N/A</t>
        </is>
      </c>
      <c r="AM47" s="305" t="inlineStr">
        <is>
          <t>N/A</t>
        </is>
      </c>
      <c r="AN47" s="305" t="inlineStr">
        <is>
          <t>N/A</t>
        </is>
      </c>
      <c r="AO47" s="305" t="inlineStr">
        <is>
          <t>N/A</t>
        </is>
      </c>
      <c r="AP47" s="305" t="inlineStr">
        <is>
          <t>N/A</t>
        </is>
      </c>
      <c r="AQ47" s="305" t="inlineStr">
        <is>
          <t>N/A</t>
        </is>
      </c>
      <c r="AR47" s="305" t="inlineStr">
        <is>
          <t>N/A</t>
        </is>
      </c>
      <c r="AS47" s="305" t="inlineStr">
        <is>
          <t>N/A</t>
        </is>
      </c>
      <c r="AT47" s="305" t="inlineStr">
        <is>
          <t>N/A</t>
        </is>
      </c>
      <c r="AU47" s="305" t="inlineStr">
        <is>
          <t>N/A</t>
        </is>
      </c>
      <c r="AV47" s="305" t="inlineStr">
        <is>
          <t>N/A</t>
        </is>
      </c>
      <c r="AW47" s="305" t="inlineStr">
        <is>
          <t>N/A</t>
        </is>
      </c>
      <c r="AX47" s="305" t="inlineStr">
        <is>
          <t>N/A</t>
        </is>
      </c>
      <c r="AY47" s="305" t="inlineStr">
        <is>
          <t>N/A</t>
        </is>
      </c>
      <c r="AZ47" s="305" t="inlineStr">
        <is>
          <t>N/A</t>
        </is>
      </c>
      <c r="BA47" s="305" t="inlineStr">
        <is>
          <t>N/A</t>
        </is>
      </c>
      <c r="BB47" s="305" t="inlineStr">
        <is>
          <t>N/A</t>
        </is>
      </c>
      <c r="BC47" s="305" t="inlineStr">
        <is>
          <t>N/A</t>
        </is>
      </c>
      <c r="BD47" s="305" t="inlineStr">
        <is>
          <t>N/A</t>
        </is>
      </c>
      <c r="BE47" s="305" t="inlineStr">
        <is>
          <t>N/A</t>
        </is>
      </c>
      <c r="BF47" s="305" t="inlineStr">
        <is>
          <t>N/A</t>
        </is>
      </c>
      <c r="BG47" s="305" t="inlineStr">
        <is>
          <t>N/A</t>
        </is>
      </c>
      <c r="BH47" s="305" t="inlineStr">
        <is>
          <t>D35</t>
        </is>
      </c>
      <c r="BI47" s="305" t="inlineStr">
        <is>
          <t>CO2</t>
        </is>
      </c>
      <c r="BJ47" s="305" t="inlineStr">
        <is>
          <t>正向</t>
        </is>
      </c>
      <c r="BK47" s="305" t="inlineStr">
        <is>
          <t>能源安全；污染防治</t>
        </is>
      </c>
      <c r="BL47" s="305" t="inlineStr">
        <is>
          <t>国务院关于促进光伏产业健康发展的若干意见</t>
        </is>
      </c>
      <c r="BM47" s="305" t="inlineStr">
        <is>
          <t>https://www.gov.cn/zwgk/2013-07/15/content_2447814.htm</t>
        </is>
      </c>
      <c r="BN47" s="305" t="inlineStr">
        <is>
          <t>N/A</t>
        </is>
      </c>
    </row>
    <row r="48">
      <c r="A48" s="305" t="inlineStr">
        <is>
          <t>CHNTAXCTII01S000</t>
        </is>
      </c>
      <c r="B48" s="305" t="inlineStr">
        <is>
          <t>工具</t>
        </is>
      </c>
      <c r="C48" s="305" t="inlineStr">
        <is>
          <t>税收</t>
        </is>
      </c>
      <c r="D48" s="305" t="inlineStr">
        <is>
          <t>消费税优惠</t>
        </is>
      </c>
      <c r="E48" s="305" t="inlineStr">
        <is>
          <t>工业</t>
        </is>
      </c>
      <c r="F48" s="305" t="inlineStr">
        <is>
          <t>电池制造</t>
        </is>
      </c>
      <c r="G48" s="305" t="inlineStr">
        <is>
          <t>节能环保电池免征消费税</t>
        </is>
      </c>
      <c r="H48" s="305" t="inlineStr">
        <is>
          <t>Consumption tax exemption for energy-efficient and environmentally-friendly batteries</t>
        </is>
      </c>
      <c r="I48" s="305" t="inlineStr">
        <is>
          <t>N/A</t>
        </is>
      </c>
      <c r="J48" s="305" t="inlineStr">
        <is>
          <t>对无汞原电池、金属氢化物镍蓄电池、锂原电池、锂离子蓄电池等节能环保电池免征消费税。根据财政部 国家税务总局关于对电池、涂料征收消费税的通知（财税〔2015〕16号）规定，对无汞原电池、金属氢化物镍蓄电池（又称氢镍蓄电池）、锂原电池、锂离子蓄电池、太阳能电池、燃料电池和全钒液流电池免征消费税。该政策通过降低节能环保电池的消费税负担，促进电池储能和电气化发展，间接支持气候变化减缓。</t>
        </is>
      </c>
      <c r="K48" s="305" t="inlineStr">
        <is>
          <t>绿色经济；减缓气候变化</t>
        </is>
      </c>
      <c r="L48" s="305" t="inlineStr">
        <is>
          <t>间接</t>
        </is>
      </c>
      <c r="M48" s="305" t="inlineStr">
        <is>
          <t>供给侧</t>
        </is>
      </c>
      <c r="N48" s="305" t="inlineStr">
        <is>
          <t>中国</t>
        </is>
      </c>
      <c r="O48" s="305" t="inlineStr">
        <is>
          <t>国家</t>
        </is>
      </c>
      <c r="P48" s="305" t="inlineStr">
        <is>
          <t>N/A</t>
        </is>
      </c>
      <c r="Q48" s="305" t="inlineStr">
        <is>
          <t>26/01/2015</t>
        </is>
      </c>
      <c r="R48" s="305" t="inlineStr">
        <is>
          <t>01/02/2015</t>
        </is>
      </c>
      <c r="S48" s="305" t="inlineStr">
        <is>
          <t>N/A</t>
        </is>
      </c>
      <c r="T48" s="305" t="inlineStr">
        <is>
          <t>N/A</t>
        </is>
      </c>
      <c r="U48" s="305" t="inlineStr">
        <is>
          <t>N/A</t>
        </is>
      </c>
      <c r="V48" s="305">
        <f>IF(R48="","生效",IF(R48="N/A","生效",IF(TODAY()&lt;DATE(VALUE(RIGHT(R48,4)),VALUE(MID(R48,4,2)),VALUE(LEFT(R48,2))),"计划实施",IF(S48="","生效",IF(S48="N/A","生效",IF(TODAY()&lt;DATE(VALUE(RIGHT(S48,4)),VALUE(MID(S48,4,2)),VALUE(LEFT(S48,2))),"生效","已终止"))))))</f>
        <v/>
      </c>
      <c r="W48" s="305" t="inlineStr">
        <is>
          <t>财政部;国家税务总局</t>
        </is>
      </c>
      <c r="X48" s="305" t="inlineStr">
        <is>
          <t>蓄电池、原电池和原电池组及其零件</t>
        </is>
      </c>
      <c r="Y48" s="305" t="inlineStr">
        <is>
          <t>新；现有</t>
        </is>
      </c>
      <c r="Z48" s="305" t="inlineStr">
        <is>
          <t>无汞原电池、金属氢化物镍蓄电池（氢镍蓄电池）、锂原电池、锂离子蓄电池、太阳能电池、燃料电池和全钒液流电池</t>
        </is>
      </c>
      <c r="AA48" s="305" t="inlineStr">
        <is>
          <t>N/A</t>
        </is>
      </c>
      <c r="AB48" s="305" t="inlineStr">
        <is>
          <t>N/A</t>
        </is>
      </c>
      <c r="AC48" s="305" t="inlineStr">
        <is>
          <t>企业</t>
        </is>
      </c>
      <c r="AD48" s="305" t="inlineStr">
        <is>
          <t>电池生产企业</t>
        </is>
      </c>
      <c r="AE48" s="305" t="inlineStr">
        <is>
          <t>生产、发电或转换</t>
        </is>
      </c>
      <c r="AF48" s="305" t="inlineStr">
        <is>
          <t>电池生产企业生产、销售上述节能环保电池，依法免缴消费税。不含铅蓄电池（自2016年1月1日起按4%税率征收消费税）</t>
        </is>
      </c>
      <c r="AG48" s="305" t="inlineStr">
        <is>
          <t>100</t>
        </is>
      </c>
      <c r="AH48" s="305" t="inlineStr">
        <is>
          <t>%（消费税额减免比例）</t>
        </is>
      </c>
      <c r="AI48" s="305" t="inlineStr">
        <is>
          <t>对符合条件的节能环保电池全额免征消费税，免征比例为应纳税额的100%。其他应税电池（铅蓄电池）适用税率为4%。免征后实际消费税负为零。</t>
        </is>
      </c>
      <c r="AJ48" s="305" t="inlineStr">
        <is>
          <t>免征消费税的电池须为财政部 国家税务总局关于对电池、涂料征收消费税的通知（财税〔2015〕16号）第二条所列类型。纳税人在申报消费税时自行填报免税销售额，相关证明材料留存备查。含汞电池、铅蓄电池等应税电池不得享受免税待遇。</t>
        </is>
      </c>
      <c r="AK48" s="305" t="inlineStr">
        <is>
          <t>应纳消费税 = 电池销售额 × 适用税率。免税电池适用税率为0%（免征）。应税电池（铅蓄电池）适用税率4%。</t>
        </is>
      </c>
      <c r="AL48" s="305" t="inlineStr">
        <is>
          <t>N/A</t>
        </is>
      </c>
      <c r="AM48" s="305" t="inlineStr">
        <is>
          <t>N/A</t>
        </is>
      </c>
      <c r="AN48" s="305" t="inlineStr">
        <is>
          <t>N/A</t>
        </is>
      </c>
      <c r="AO48" s="305" t="inlineStr">
        <is>
          <t>N/A</t>
        </is>
      </c>
      <c r="AP48" s="305" t="inlineStr">
        <is>
          <t>N/A</t>
        </is>
      </c>
      <c r="AQ48" s="305" t="inlineStr">
        <is>
          <t>N/A</t>
        </is>
      </c>
      <c r="AR48" s="305" t="inlineStr">
        <is>
          <t>N/A</t>
        </is>
      </c>
      <c r="AS48" s="305" t="inlineStr">
        <is>
          <t>N/A</t>
        </is>
      </c>
      <c r="AT48" s="305" t="inlineStr">
        <is>
          <t>N/A</t>
        </is>
      </c>
      <c r="AU48" s="305" t="inlineStr">
        <is>
          <t>N/A</t>
        </is>
      </c>
      <c r="AV48" s="305" t="inlineStr">
        <is>
          <t>N/A</t>
        </is>
      </c>
      <c r="AW48" s="305" t="inlineStr">
        <is>
          <t>N/A</t>
        </is>
      </c>
      <c r="AX48" s="305" t="inlineStr">
        <is>
          <t>N/A</t>
        </is>
      </c>
      <c r="AY48" s="305" t="inlineStr">
        <is>
          <t>N/A</t>
        </is>
      </c>
      <c r="AZ48" s="305" t="inlineStr">
        <is>
          <t>N/A</t>
        </is>
      </c>
      <c r="BA48" s="305" t="inlineStr">
        <is>
          <t>N/A</t>
        </is>
      </c>
      <c r="BB48" s="305" t="inlineStr">
        <is>
          <t>N/A</t>
        </is>
      </c>
      <c r="BC48" s="305" t="inlineStr">
        <is>
          <t>N/A</t>
        </is>
      </c>
      <c r="BD48" s="305" t="inlineStr">
        <is>
          <t>N/A</t>
        </is>
      </c>
      <c r="BE48" s="305" t="inlineStr">
        <is>
          <t>N/A</t>
        </is>
      </c>
      <c r="BF48" s="305" t="inlineStr">
        <is>
          <t>N/A</t>
        </is>
      </c>
      <c r="BG48" s="305" t="inlineStr">
        <is>
          <t>N/A</t>
        </is>
      </c>
      <c r="BH48" s="305" t="inlineStr">
        <is>
          <t>C27</t>
        </is>
      </c>
      <c r="BI48" s="305" t="inlineStr">
        <is>
          <t>CO2</t>
        </is>
      </c>
      <c r="BJ48" s="305" t="inlineStr">
        <is>
          <t>正向</t>
        </is>
      </c>
      <c r="BK48" s="305" t="inlineStr">
        <is>
          <t>技术创新；污染防治</t>
        </is>
      </c>
      <c r="BL48" s="305" t="inlineStr">
        <is>
          <t>财政部 国家税务总局关于对电池、涂料征收消费税的通知</t>
        </is>
      </c>
      <c r="BM48" s="305" t="inlineStr">
        <is>
          <t>https://www.gov.cn/zhengce/zhengceku/2015-01/28/content_9419.htm</t>
        </is>
      </c>
      <c r="BN48" s="305" t="inlineStr">
        <is>
          <t>N/A</t>
        </is>
      </c>
    </row>
    <row r="49">
      <c r="A49" s="305" t="inlineStr">
        <is>
          <t>CHNTAXCTII02S000</t>
        </is>
      </c>
      <c r="B49" s="305" t="inlineStr">
        <is>
          <t>工具</t>
        </is>
      </c>
      <c r="C49" s="305" t="inlineStr">
        <is>
          <t>税收</t>
        </is>
      </c>
      <c r="D49" s="305" t="inlineStr">
        <is>
          <t>消费税优惠</t>
        </is>
      </c>
      <c r="E49" s="305" t="inlineStr">
        <is>
          <t>交通</t>
        </is>
      </c>
      <c r="F49" s="305" t="inlineStr">
        <is>
          <t>生物柴油</t>
        </is>
      </c>
      <c r="G49" s="305" t="inlineStr">
        <is>
          <t>利用废弃动植物油生产纯生物柴油免征消费税</t>
        </is>
      </c>
      <c r="H49" s="305" t="inlineStr">
        <is>
          <t>Consumption tax exemption for pure biodiesel produced from waste animal and vegetable oils</t>
        </is>
      </c>
      <c r="I49" s="305" t="inlineStr">
        <is>
          <t>N/A</t>
        </is>
      </c>
      <c r="J49" s="305" t="inlineStr">
        <is>
          <t>对利用废弃动植物油生产的纯生物柴油免征消费税。根据关于对利用废弃的动植物油生产纯生物柴油免征消费税的通知（财税〔2010〕118号）规定，对利用废弃的动物油和植物油为原料生产的纯生物柴油免征消费税。该政策通过降低废弃油脂基生物柴油的生产成本，促进低碳替代燃料的发展，直接减少交通领域化石燃料相关温室气体排放。</t>
        </is>
      </c>
      <c r="K49" s="305" t="inlineStr">
        <is>
          <t>循环经济；减缓气候变化</t>
        </is>
      </c>
      <c r="L49" s="305" t="inlineStr">
        <is>
          <t>直接</t>
        </is>
      </c>
      <c r="M49" s="305" t="inlineStr">
        <is>
          <t>供给侧</t>
        </is>
      </c>
      <c r="N49" s="305" t="inlineStr">
        <is>
          <t>中国</t>
        </is>
      </c>
      <c r="O49" s="305" t="inlineStr">
        <is>
          <t>国家</t>
        </is>
      </c>
      <c r="P49" s="305" t="inlineStr">
        <is>
          <t>N/A</t>
        </is>
      </c>
      <c r="Q49" s="305" t="inlineStr">
        <is>
          <t>01/12/2010</t>
        </is>
      </c>
      <c r="R49" s="305" t="inlineStr">
        <is>
          <t>01/01/2011</t>
        </is>
      </c>
      <c r="S49" s="305" t="inlineStr">
        <is>
          <t>N/A</t>
        </is>
      </c>
      <c r="T49" s="305" t="inlineStr">
        <is>
          <t>N/A</t>
        </is>
      </c>
      <c r="U49" s="305" t="inlineStr">
        <is>
          <t>N/A</t>
        </is>
      </c>
      <c r="V49" s="305">
        <f>IF(R49="","生效",IF(R49="N/A","生效",IF(TODAY()&lt;DATE(VALUE(RIGHT(R49,4)),VALUE(MID(R49,4,2)),VALUE(LEFT(R49,2))),"计划实施",IF(S49="","生效",IF(S49="N/A","生效",IF(TODAY()&lt;DATE(VALUE(RIGHT(S49,4)),VALUE(MID(S49,4,2)),VALUE(LEFT(S49,2))),"生效","已终止"))))))</f>
        <v/>
      </c>
      <c r="W49" s="305" t="inlineStr">
        <is>
          <t>财政部;国家税务总局</t>
        </is>
      </c>
      <c r="X49" s="305" t="inlineStr">
        <is>
          <t>生物燃料</t>
        </is>
      </c>
      <c r="Y49" s="305" t="inlineStr">
        <is>
          <t>新；现有</t>
        </is>
      </c>
      <c r="Z49" s="305" t="inlineStr">
        <is>
          <t>利用废弃的动物油和植物油为原料生产的纯生物柴油（BD100）</t>
        </is>
      </c>
      <c r="AA49" s="305" t="inlineStr">
        <is>
          <t>N/A</t>
        </is>
      </c>
      <c r="AB49" s="305" t="inlineStr">
        <is>
          <t>N/A</t>
        </is>
      </c>
      <c r="AC49" s="305" t="inlineStr">
        <is>
          <t>企业</t>
        </is>
      </c>
      <c r="AD49" s="305" t="inlineStr">
        <is>
          <t>生物柴油生产企业</t>
        </is>
      </c>
      <c r="AE49" s="305" t="inlineStr">
        <is>
          <t>生产、发电或转换</t>
        </is>
      </c>
      <c r="AF49" s="305" t="inlineStr">
        <is>
          <t>企业收集废弃动物油和植物油（包括餐饮废油、地沟油等），通过酯交换等工艺生产符合国家标准的纯生物柴油（BD100），依法免缴消费税</t>
        </is>
      </c>
      <c r="AG49" s="305" t="inlineStr">
        <is>
          <t>100</t>
        </is>
      </c>
      <c r="AH49" s="305" t="inlineStr">
        <is>
          <t>%（消费税额减免比例）</t>
        </is>
      </c>
      <c r="AI49" s="305" t="inlineStr">
        <is>
          <t>对利用废弃动植物油生产的纯生物柴油全额免征消费税，免征比例为应纳税额的100%。该政策仅适用于BD100纯生物柴油，以生物柴油与其他燃油混合的产品不享受该免税待遇。</t>
        </is>
      </c>
      <c r="AJ49" s="305" t="inlineStr">
        <is>
          <t>纯生物柴油须以废弃的动物油和植物油为原料（不可使用virgin植物油），生产工艺须符合生物柴油国家标准（GB/T 20828）。纳税人须建立废弃油脂收购台账，记录原料来源、数量和供应商信息，相关凭证留存备查。</t>
        </is>
      </c>
      <c r="AK49" s="305" t="inlineStr">
        <is>
          <t>应纳消费税 = 生物柴油销售额 × 适用税率。利用废弃动植物油生产的纯生物柴油适用税率为0%（免征）。其他来源生物柴油按适用税率征税。</t>
        </is>
      </c>
      <c r="AL49" s="305" t="inlineStr">
        <is>
          <t>N/A</t>
        </is>
      </c>
      <c r="AM49" s="305" t="inlineStr">
        <is>
          <t>N/A</t>
        </is>
      </c>
      <c r="AN49" s="305" t="inlineStr">
        <is>
          <t>N/A</t>
        </is>
      </c>
      <c r="AO49" s="305" t="inlineStr">
        <is>
          <t>N/A</t>
        </is>
      </c>
      <c r="AP49" s="305" t="inlineStr">
        <is>
          <t>N/A</t>
        </is>
      </c>
      <c r="AQ49" s="305" t="inlineStr">
        <is>
          <t>N/A</t>
        </is>
      </c>
      <c r="AR49" s="305" t="inlineStr">
        <is>
          <t>N/A</t>
        </is>
      </c>
      <c r="AS49" s="305" t="inlineStr">
        <is>
          <t>N/A</t>
        </is>
      </c>
      <c r="AT49" s="305" t="inlineStr">
        <is>
          <t>N/A</t>
        </is>
      </c>
      <c r="AU49" s="305" t="inlineStr">
        <is>
          <t>N/A</t>
        </is>
      </c>
      <c r="AV49" s="305" t="inlineStr">
        <is>
          <t>N/A</t>
        </is>
      </c>
      <c r="AW49" s="305" t="inlineStr">
        <is>
          <t>N/A</t>
        </is>
      </c>
      <c r="AX49" s="305" t="inlineStr">
        <is>
          <t>N/A</t>
        </is>
      </c>
      <c r="AY49" s="305" t="inlineStr">
        <is>
          <t>N/A</t>
        </is>
      </c>
      <c r="AZ49" s="305" t="inlineStr">
        <is>
          <t>N/A</t>
        </is>
      </c>
      <c r="BA49" s="305" t="inlineStr">
        <is>
          <t>N/A</t>
        </is>
      </c>
      <c r="BB49" s="305" t="inlineStr">
        <is>
          <t>N/A</t>
        </is>
      </c>
      <c r="BC49" s="305" t="inlineStr">
        <is>
          <t>N/A</t>
        </is>
      </c>
      <c r="BD49" s="305" t="inlineStr">
        <is>
          <t>N/A</t>
        </is>
      </c>
      <c r="BE49" s="305" t="inlineStr">
        <is>
          <t>N/A</t>
        </is>
      </c>
      <c r="BF49" s="305" t="inlineStr">
        <is>
          <t>N/A</t>
        </is>
      </c>
      <c r="BG49" s="305" t="inlineStr">
        <is>
          <t>N/A</t>
        </is>
      </c>
      <c r="BH49" s="305" t="inlineStr">
        <is>
          <t>C20</t>
        </is>
      </c>
      <c r="BI49" s="305" t="inlineStr">
        <is>
          <t>CO2</t>
        </is>
      </c>
      <c r="BJ49" s="305" t="inlineStr">
        <is>
          <t>正向</t>
        </is>
      </c>
      <c r="BK49" s="305" t="inlineStr">
        <is>
          <t>污染防治；能源安全</t>
        </is>
      </c>
      <c r="BL49" s="305" t="inlineStr">
        <is>
          <t>关于对利用废弃的动植物油生产纯生物柴油免征消费税的通知</t>
        </is>
      </c>
      <c r="BM49" s="305" t="inlineStr">
        <is>
          <t>https://www.gov.cn/zwgk/2011-01/06/content_1778611.htm</t>
        </is>
      </c>
      <c r="BN49" s="305" t="inlineStr">
        <is>
          <t>N/A</t>
        </is>
      </c>
    </row>
    <row r="50">
      <c r="A50" s="305" t="inlineStr">
        <is>
          <t>CHNTAXCTII03S000</t>
        </is>
      </c>
      <c r="B50" s="305" t="inlineStr">
        <is>
          <t>工具</t>
        </is>
      </c>
      <c r="C50" s="305" t="inlineStr">
        <is>
          <t>税收</t>
        </is>
      </c>
      <c r="D50" s="305" t="inlineStr">
        <is>
          <t>消费税优惠</t>
        </is>
      </c>
      <c r="E50" s="305" t="inlineStr">
        <is>
          <t>工业</t>
        </is>
      </c>
      <c r="F50" s="305" t="inlineStr">
        <is>
          <t>废矿物油回收</t>
        </is>
      </c>
      <c r="G50" s="305" t="inlineStr">
        <is>
          <t>利用废矿物油生产的工业油料免征消费税</t>
        </is>
      </c>
      <c r="H50" s="305" t="inlineStr">
        <is>
          <t>Consumption tax exemption for industrial oils produced from waste mineral oils</t>
        </is>
      </c>
      <c r="I50" s="305" t="inlineStr">
        <is>
          <t>N/A</t>
        </is>
      </c>
      <c r="J50" s="305" t="inlineStr">
        <is>
          <t>对利用废矿物油生产的工业油料免征消费税。根据关于对废矿物油再生油品免征消费税的通知（财税〔2013〕105号）规定，对利用废矿物油为原料生产的润滑油基础油、汽油、柴油等工业油料免征消费税。该政策通过降低废矿物油再生油品的消费税负担，促进废弃物资源化利用和循环经济，减少原生化石燃料开采和加工相关的温室气体排放。</t>
        </is>
      </c>
      <c r="K50" s="305" t="inlineStr">
        <is>
          <t>循环经济；资源节约；减缓气候变化</t>
        </is>
      </c>
      <c r="L50" s="305" t="inlineStr">
        <is>
          <t>直接</t>
        </is>
      </c>
      <c r="M50" s="305" t="inlineStr">
        <is>
          <t>供给侧</t>
        </is>
      </c>
      <c r="N50" s="305" t="inlineStr">
        <is>
          <t>中国</t>
        </is>
      </c>
      <c r="O50" s="305" t="inlineStr">
        <is>
          <t>国家</t>
        </is>
      </c>
      <c r="P50" s="305" t="inlineStr">
        <is>
          <t>N/A</t>
        </is>
      </c>
      <c r="Q50" s="305" t="inlineStr">
        <is>
          <t>01/10/2013</t>
        </is>
      </c>
      <c r="R50" s="305" t="inlineStr">
        <is>
          <t>01/11/2013</t>
        </is>
      </c>
      <c r="S50" s="305" t="inlineStr">
        <is>
          <t>N/A</t>
        </is>
      </c>
      <c r="T50" s="305" t="inlineStr">
        <is>
          <t>N/A</t>
        </is>
      </c>
      <c r="U50" s="305" t="inlineStr">
        <is>
          <t>N/A</t>
        </is>
      </c>
      <c r="V50" s="305">
        <f>IF(R50="","生效",IF(R50="N/A","生效",IF(TODAY()&lt;DATE(VALUE(RIGHT(R50,4)),VALUE(MID(R50,4,2)),VALUE(LEFT(R50,2))),"计划实施",IF(S50="","生效",IF(S50="N/A","生效",IF(TODAY()&lt;DATE(VALUE(RIGHT(S50,4)),VALUE(MID(S50,4,2)),VALUE(LEFT(S50,2))),"生效","已终止"))))))</f>
        <v/>
      </c>
      <c r="W50" s="305" t="inlineStr">
        <is>
          <t>财政部;国家税务总局</t>
        </is>
      </c>
      <c r="X50" s="305" t="inlineStr">
        <is>
          <t>工业废弃物</t>
        </is>
      </c>
      <c r="Y50" s="305" t="inlineStr">
        <is>
          <t>新；现有</t>
        </is>
      </c>
      <c r="Z50" s="305" t="inlineStr">
        <is>
          <t>利用废矿物油为原料生产的润滑油基础油、汽油、柴油等工业油料</t>
        </is>
      </c>
      <c r="AA50" s="305" t="inlineStr">
        <is>
          <t>N/A</t>
        </is>
      </c>
      <c r="AB50" s="305" t="inlineStr">
        <is>
          <t>N/A</t>
        </is>
      </c>
      <c r="AC50" s="305" t="inlineStr">
        <is>
          <t>企业</t>
        </is>
      </c>
      <c r="AD50" s="305" t="inlineStr">
        <is>
          <t>废矿物油再生企业</t>
        </is>
      </c>
      <c r="AE50" s="305" t="inlineStr">
        <is>
          <t>回收、再加工或其他使用后处理</t>
        </is>
      </c>
      <c r="AF50" s="305" t="inlineStr">
        <is>
          <t>企业收集废矿物油（包括废机油、废液压油、废变压器油等），通过再生工艺生产润滑油基础油、汽油、柴油等工业油料，依法免缴消费税</t>
        </is>
      </c>
      <c r="AG50" s="305" t="inlineStr">
        <is>
          <t>100</t>
        </is>
      </c>
      <c r="AH50" s="305" t="inlineStr">
        <is>
          <t>%（消费税额减免比例）</t>
        </is>
      </c>
      <c r="AI50" s="305" t="inlineStr">
        <is>
          <t>对利用废矿物油生产的工业油料全额免征消费税，免征比例为应纳税额的100%。汽油消费税定额税率1.52元/升，柴油消费税定额税率1.20元/升，润滑油消费税定额税率1.52元/升。免征后实际消费税负为零。</t>
        </is>
      </c>
      <c r="AJ50" s="305" t="inlineStr">
        <is>
          <t>须以废矿物油为原料，再生工艺须符合相关行业技术规范。纳税人须建立废矿物油收购台账，记录废油来源、数量和供应商信息，相关凭证留存备查。产品须符合对应油品的国家标准。</t>
        </is>
      </c>
      <c r="AK50" s="305" t="inlineStr">
        <is>
          <t>应纳消费税 = 油品销售数量 × 适用定额税率。利用废矿物油生产的工业油料适用税率为0（免征）。其他来源油品按适用定额税率征收。</t>
        </is>
      </c>
      <c r="AL50" s="305" t="inlineStr">
        <is>
          <t>N/A</t>
        </is>
      </c>
      <c r="AM50" s="305" t="inlineStr">
        <is>
          <t>N/A</t>
        </is>
      </c>
      <c r="AN50" s="305" t="inlineStr">
        <is>
          <t>N/A</t>
        </is>
      </c>
      <c r="AO50" s="305" t="inlineStr">
        <is>
          <t>N/A</t>
        </is>
      </c>
      <c r="AP50" s="305" t="inlineStr">
        <is>
          <t>N/A</t>
        </is>
      </c>
      <c r="AQ50" s="305" t="inlineStr">
        <is>
          <t>N/A</t>
        </is>
      </c>
      <c r="AR50" s="305" t="inlineStr">
        <is>
          <t>N/A</t>
        </is>
      </c>
      <c r="AS50" s="305" t="inlineStr">
        <is>
          <t>N/A</t>
        </is>
      </c>
      <c r="AT50" s="305" t="inlineStr">
        <is>
          <t>N/A</t>
        </is>
      </c>
      <c r="AU50" s="305" t="inlineStr">
        <is>
          <t>N/A</t>
        </is>
      </c>
      <c r="AV50" s="305" t="inlineStr">
        <is>
          <t>N/A</t>
        </is>
      </c>
      <c r="AW50" s="305" t="inlineStr">
        <is>
          <t>N/A</t>
        </is>
      </c>
      <c r="AX50" s="305" t="inlineStr">
        <is>
          <t>N/A</t>
        </is>
      </c>
      <c r="AY50" s="305" t="inlineStr">
        <is>
          <t>N/A</t>
        </is>
      </c>
      <c r="AZ50" s="305" t="inlineStr">
        <is>
          <t>N/A</t>
        </is>
      </c>
      <c r="BA50" s="305" t="inlineStr">
        <is>
          <t>N/A</t>
        </is>
      </c>
      <c r="BB50" s="305" t="inlineStr">
        <is>
          <t>N/A</t>
        </is>
      </c>
      <c r="BC50" s="305" t="inlineStr">
        <is>
          <t>N/A</t>
        </is>
      </c>
      <c r="BD50" s="305" t="inlineStr">
        <is>
          <t>N/A</t>
        </is>
      </c>
      <c r="BE50" s="305" t="inlineStr">
        <is>
          <t>N/A</t>
        </is>
      </c>
      <c r="BF50" s="305" t="inlineStr">
        <is>
          <t>N/A</t>
        </is>
      </c>
      <c r="BG50" s="305" t="inlineStr">
        <is>
          <t>N/A</t>
        </is>
      </c>
      <c r="BH50" s="305" t="inlineStr">
        <is>
          <t>C19</t>
        </is>
      </c>
      <c r="BI50" s="305" t="inlineStr">
        <is>
          <t>CO2</t>
        </is>
      </c>
      <c r="BJ50" s="305" t="inlineStr">
        <is>
          <t>正向</t>
        </is>
      </c>
      <c r="BK50" s="305" t="inlineStr">
        <is>
          <t>污染防治；产业发展</t>
        </is>
      </c>
      <c r="BL50" s="305" t="inlineStr">
        <is>
          <t>关于对废矿物油再生油品免征消费税的通知</t>
        </is>
      </c>
      <c r="BM50" s="305" t="inlineStr">
        <is>
          <t>https://www.gov.cn/zwgk/2013-11/06/content_2521646.htm</t>
        </is>
      </c>
      <c r="BN50" s="305" t="inlineStr">
        <is>
          <t>https://www.chinatax.gov.cn/chinatax/c102166/c5178973/content.html; https://www.gov.cn/zhengce/zhengceku/202309/content_6907133.htm</t>
        </is>
      </c>
    </row>
    <row r="51">
      <c r="A51" s="305" t="inlineStr">
        <is>
          <t>CHNTAXFETI01S000</t>
        </is>
      </c>
      <c r="B51" s="305" t="inlineStr">
        <is>
          <t>工具</t>
        </is>
      </c>
      <c r="C51" s="305" t="inlineStr">
        <is>
          <t>税收</t>
        </is>
      </c>
      <c r="D51" s="305" t="inlineStr">
        <is>
          <t>燃料消费税</t>
        </is>
      </c>
      <c r="E51" s="305" t="inlineStr">
        <is>
          <t>能源</t>
        </is>
      </c>
      <c r="F51" s="305" t="inlineStr">
        <is>
          <t>道路交通；航空；水运；工业</t>
        </is>
      </c>
      <c r="G51" s="305" t="inlineStr">
        <is>
          <t>成品油消费税</t>
        </is>
      </c>
      <c r="H51" s="305" t="inlineStr">
        <is>
          <t>Fuel excise tax</t>
        </is>
      </c>
      <c r="I51" s="305" t="inlineStr">
        <is>
          <t>消费税制度</t>
        </is>
      </c>
      <c r="J51" s="305" t="inlineStr">
        <is>
          <t>中国对成品油（汽油、柴油、石脑油、溶剂油、润滑油、航空煤油、燃料油）在生产、委托加工和进口环节征收的从量定额消费税。现行税率自2015年1月13日起执行：汽油、石脑油、溶剂油、润滑油1.52元/升；柴油、航空煤油、燃料油1.20元/升（航空煤油暂缓征收）。该税种按其性质实质上以化石燃料消费量为基准确计算，而非按照含碳量，因此归类为燃料消费税而非温室气体税。2024年成品油消费税收入约为1.6万亿元，汽油的有效碳价约为89元/tCO2，柴油约为48元/tCO2。</t>
        </is>
      </c>
      <c r="K51" s="305" t="inlineStr">
        <is>
          <t>减缓气候变化；能源效率</t>
        </is>
      </c>
      <c r="L51" s="305" t="inlineStr">
        <is>
          <t>直接</t>
        </is>
      </c>
      <c r="M51" s="305" t="inlineStr">
        <is>
          <t>需求侧</t>
        </is>
      </c>
      <c r="N51" s="305" t="inlineStr">
        <is>
          <t>中国</t>
        </is>
      </c>
      <c r="O51" s="305" t="inlineStr">
        <is>
          <t>国家</t>
        </is>
      </c>
      <c r="P51" s="305" t="inlineStr">
        <is>
          <t>N/A</t>
        </is>
      </c>
      <c r="Q51" s="305" t="inlineStr">
        <is>
          <t>10/11/2008</t>
        </is>
      </c>
      <c r="R51" s="305" t="inlineStr">
        <is>
          <t>01/01/2009</t>
        </is>
      </c>
      <c r="S51" s="305" t="inlineStr">
        <is>
          <t>N/A</t>
        </is>
      </c>
      <c r="T51" s="305" t="inlineStr">
        <is>
          <t>13/01/2015</t>
        </is>
      </c>
      <c r="U51" s="305" t="inlineStr">
        <is>
          <t>2015年1月13日，财政部、国家税务总局发布财税〔2015〕11号，将汽油、石脑油、溶剂油、润滑油单位税额提高至1.52元/升，柴油、航空煤油、燃料油单位税额提高至1.20元/升。此前经2009年起征（1.0/0.8元/升）、2014年11月提高（1.12/0.94元/升）、2014年12月再提高（1.4/1.1元/升）三次调整。航空煤油继续暂缓征收。含铅汽油自2014年12月1日起取消单独税目，统一按无铅汽油税率执行。</t>
        </is>
      </c>
      <c r="V51" s="305">
        <f>IF(R51="","生效",IF(R51="N/A","生效",IF(TODAY()&lt;DATE(VALUE(RIGHT(R51,4)),VALUE(MID(R51,4,2)),VALUE(LEFT(R51,2))),"计划实施",IF(S51="","生效",IF(S51="N/A","生效",IF(TODAY()&lt;DATE(VALUE(RIGHT(S51,4)),VALUE(MID(S51,4,2)),VALUE(LEFT(S51,2))),"生效","已终止"))))))</f>
        <v/>
      </c>
      <c r="W51" s="305" t="inlineStr">
        <is>
          <t>财政部（主管消费税政策制定和税率调整）；国家税务总局（主管成品油消费税征收管理）；海关总署（主管进口环节成品油消费税征收）</t>
        </is>
      </c>
      <c r="X51" s="305" t="inlineStr">
        <is>
          <t>车用汽油；柴油；煤油型喷气燃料；燃料油；石脑油</t>
        </is>
      </c>
      <c r="Y51" s="305" t="inlineStr">
        <is>
          <t>N/A</t>
        </is>
      </c>
      <c r="Z51" s="305" t="inlineStr">
        <is>
          <t>成品油包括汽油（含无铅汽油和甲醇汽油、乙醇汽油）、柴油、石脑油（含化工轻油）、溶剂油、润滑油、航空煤油、燃料油7个子目。汽油、石脑油、溶剂油、润滑油适用1.52元/升税率；柴油、航空煤油、燃料油适用1.20元/升税率。航空煤油暂缓征收。烷基化油（异辛烷）自2023年起按汽油征收消费税（财政部 税务总局公告2023年第11号）。</t>
        </is>
      </c>
      <c r="AA51" s="305" t="inlineStr">
        <is>
          <t>N/A</t>
        </is>
      </c>
      <c r="AB51" s="305" t="inlineStr">
        <is>
          <t>N/A</t>
        </is>
      </c>
      <c r="AC51" s="305" t="inlineStr">
        <is>
          <t>个人；企业</t>
        </is>
      </c>
      <c r="AD51" s="305" t="inlineStr">
        <is>
          <t>成品油消费税的法定纳税人为在中国境内生产、委托加工和进口成品油的单位和个人。实际税负通过价格传导机制由成品油最终消费者（个人和各类企业）承担。航空煤油暂缓征收，航空运输企业实际不承担航空煤油消费税。</t>
        </is>
      </c>
      <c r="AE51" s="305" t="inlineStr">
        <is>
          <t>生产、发电或转化；进口、销售或购买</t>
        </is>
      </c>
      <c r="AF51" s="305" t="inlineStr">
        <is>
          <t>成品油在生产环节（炼油厂出厂时）、委托加工环节（委托方收回时）和进口环节（报关进口时）缴纳消费税。税收通过提高成品油终端零售价格影响消费行为，降低化石燃料消费需求。</t>
        </is>
      </c>
      <c r="AG51" s="305" t="inlineStr">
        <is>
          <t>1.52; 1.20</t>
        </is>
      </c>
      <c r="AH51" s="305" t="inlineStr">
        <is>
          <t>元/升</t>
        </is>
      </c>
      <c r="AI51" s="305" t="inlineStr">
        <is>
          <t>汽油、石脑油、溶剂油、润滑油：1.52元/升。柴油、航空煤油（暂缓征收）、燃料油：1.20元/升。吨升换算标准：汽油1吨=1388升，柴油1吨=1176升，航空煤油1吨=1246升，石脑油1吨=1385升，燃料油1吨=1015升。现行税率依据财税〔2015〕11号，自2015年1月13日起执行。</t>
        </is>
      </c>
      <c r="AJ51" s="305" t="inlineStr">
        <is>
          <t>成品油消费税在生产、委托加工和进口环节从量定额征收。纳税人需按照规定进行成品油消费税纳税申报，使用增值税发票管理新系统开具成品油发票（增值税专用发票或普通发票），并在发票备注栏注明成品油种类。成品油生产企业须取得相关生产许可资质。航空煤油继续暂缓征收消费税，但需按规定进行免税申报。</t>
        </is>
      </c>
      <c r="AK51" s="305" t="inlineStr">
        <is>
          <t>应纳税额 = 应税成品油数量（升）× 适用单位税额（元/升）。生产环节按实际产量计算，进口环节按海关核定的数量计算。</t>
        </is>
      </c>
      <c r="AL51" s="305" t="inlineStr">
        <is>
          <t>吨升换算标准依据消费税暂行条例实施细则第十条：汽油1吨=1388升，柴油1吨=1176升，航空煤油1吨=1246升，石脑油1吨=1385升，燃料油1吨=1015升，润滑油1吨=1126升。</t>
        </is>
      </c>
      <c r="AM51" s="305" t="inlineStr">
        <is>
          <t>约1.6万亿元（2024年）</t>
        </is>
      </c>
      <c r="AN51" s="305" t="inlineStr">
        <is>
          <t>成品油消费税收入纳入一般公共预算管理，未明确指定专项资金。部分收入通过转移支付方式用于公路养护、交通运输基础设施建设和农村公路建设。</t>
        </is>
      </c>
      <c r="AO51" s="305" t="inlineStr">
        <is>
          <t>N/A</t>
        </is>
      </c>
      <c r="AP51" s="305" t="inlineStr">
        <is>
          <t>N/A</t>
        </is>
      </c>
      <c r="AQ51" s="305" t="inlineStr">
        <is>
          <t>N/A</t>
        </is>
      </c>
      <c r="AR51" s="305" t="inlineStr">
        <is>
          <t>N/A</t>
        </is>
      </c>
      <c r="AS51" s="305" t="inlineStr">
        <is>
          <t>N/A</t>
        </is>
      </c>
      <c r="AT51" s="305" t="inlineStr">
        <is>
          <t>N/A</t>
        </is>
      </c>
      <c r="AU51" s="305" t="inlineStr">
        <is>
          <t>N/A</t>
        </is>
      </c>
      <c r="AV51" s="305" t="inlineStr">
        <is>
          <t>N/A</t>
        </is>
      </c>
      <c r="AW51" s="305" t="inlineStr">
        <is>
          <t>N/A</t>
        </is>
      </c>
      <c r="AX51" s="305" t="inlineStr">
        <is>
          <t>N/A</t>
        </is>
      </c>
      <c r="AY51" s="305" t="inlineStr">
        <is>
          <t>N/A</t>
        </is>
      </c>
      <c r="AZ51" s="305" t="inlineStr">
        <is>
          <t>N/A</t>
        </is>
      </c>
      <c r="BA51" s="305" t="inlineStr">
        <is>
          <t>N/A</t>
        </is>
      </c>
      <c r="BB51" s="305" t="inlineStr">
        <is>
          <t>N/A</t>
        </is>
      </c>
      <c r="BC51" s="305" t="inlineStr">
        <is>
          <t>N/A</t>
        </is>
      </c>
      <c r="BD51" s="305" t="inlineStr">
        <is>
          <t>N/A</t>
        </is>
      </c>
      <c r="BE51" s="305" t="inlineStr">
        <is>
          <t>N/A</t>
        </is>
      </c>
      <c r="BF51" s="305" t="inlineStr">
        <is>
          <t>N/A</t>
        </is>
      </c>
      <c r="BG51" s="305" t="inlineStr">
        <is>
          <t>N/A</t>
        </is>
      </c>
      <c r="BH51" s="305" t="inlineStr">
        <is>
          <t>C19</t>
        </is>
      </c>
      <c r="BI51" s="305" t="inlineStr">
        <is>
          <t>CO2</t>
        </is>
      </c>
      <c r="BJ51" s="305" t="inlineStr">
        <is>
          <t>正向</t>
        </is>
      </c>
      <c r="BK51" s="305" t="inlineStr">
        <is>
          <t>污染防治；能源安全</t>
        </is>
      </c>
      <c r="BL51" s="305" t="inlineStr">
        <is>
          <t>中华人民共和国消费税暂行条例（国务院令第539号，2008年修订）；中华人民共和国消费税暂行条例实施细则（财政部令第51号）；财税〔2015〕11号（现行税率依据）；财税〔2008〕167号（成品油消费税征收范围注释）；财政部 税务总局公告2023年第11号（烷基化油按汽油征收）</t>
        </is>
      </c>
      <c r="BM51" s="305" t="inlineStr">
        <is>
          <t>https://szs.mof.gov.cn/zhengcefabu/201501/t20150112_1178908.htm</t>
        </is>
      </c>
      <c r="BN51" s="305" t="inlineStr">
        <is>
          <t>https://www.gov.cn/gongbao/content/2009/content_1221339.htm; https://fgk.chinatax.gov.cn/zcfgk/c102416/c5203422/content.html</t>
        </is>
      </c>
    </row>
    <row r="52">
      <c r="A52" s="305" t="inlineStr">
        <is>
          <t>CHNTAXEPTI01S000</t>
        </is>
      </c>
      <c r="B52" s="305" t="inlineStr">
        <is>
          <t>工具</t>
        </is>
      </c>
      <c r="C52" s="305" t="inlineStr">
        <is>
          <t>税收</t>
        </is>
      </c>
      <c r="D52" s="305" t="inlineStr">
        <is>
          <t>环境污染税</t>
        </is>
      </c>
      <c r="E52" s="305" t="inlineStr">
        <is>
          <t>跨部门</t>
        </is>
      </c>
      <c r="F52" s="305" t="inlineStr">
        <is>
          <t>电力生产; 工业制造; 供热; 废弃物处理</t>
        </is>
      </c>
      <c r="G52" s="305" t="inlineStr">
        <is>
          <t>环境保护税</t>
        </is>
      </c>
      <c r="H52" s="305" t="inlineStr">
        <is>
          <t>Environmental protection tax</t>
        </is>
      </c>
      <c r="I52" s="305" t="inlineStr">
        <is>
          <t>环境保护税法体系</t>
        </is>
      </c>
      <c r="J52" s="305" t="inlineStr">
        <is>
          <t>中国环境保护税依据中华人民共和国环境保护税法（2016年12月25日第十二届全国人民代表大会常务委员会第二十五次会议通过，主席令第六十一号，2018年1月1日起施行）设立，对直接向环境排放应税污染物的企业事业单位和其他生产经营者征收。应税污染物分为四类：大气污染物（每污染当量1.2元至12元，省级人民政府可在此幅度内确定具体适用税额）、水污染物（每污染当量1.4元至14元）、固体废物（按种类每吨5元至1000元不等，包括煤矸石、尾矿、危险废物、冶炼渣、粉煤灰、炉渣等）和工业噪声（按超标分贝数每月350元至11200元）。农业生产（不包括规模化养殖）和机动车、船舶等流动污染源排放应税污染物的，暂予免征。该税取代了自2003年起实施的排污费制度，遵循「税负平移」原则，实现排污费制度向环境保护税制度的平稳转换。年收入约200亿元（2023年）。</t>
        </is>
      </c>
      <c r="K52" s="305" t="inlineStr">
        <is>
          <t>污染防治；生态保护</t>
        </is>
      </c>
      <c r="L52" s="305" t="inlineStr">
        <is>
          <t>间接</t>
        </is>
      </c>
      <c r="M52" s="305" t="inlineStr">
        <is>
          <t>供给侧</t>
        </is>
      </c>
      <c r="N52" s="305" t="inlineStr">
        <is>
          <t>中国</t>
        </is>
      </c>
      <c r="O52" s="305" t="inlineStr">
        <is>
          <t>国家</t>
        </is>
      </c>
      <c r="P52" s="305" t="inlineStr">
        <is>
          <t>N/A</t>
        </is>
      </c>
      <c r="Q52" s="305" t="inlineStr">
        <is>
          <t>25/12/2016</t>
        </is>
      </c>
      <c r="R52" s="305" t="inlineStr">
        <is>
          <t>01/01/2018</t>
        </is>
      </c>
      <c r="S52" s="305" t="inlineStr">
        <is>
          <t>N/A</t>
        </is>
      </c>
      <c r="T52" s="305" t="inlineStr">
        <is>
          <t>30/12/2017</t>
        </is>
      </c>
      <c r="U52" s="305" t="inlineStr">
        <is>
          <t>2017年12月30日国务院发布中华人民共和国环境保护税法实施条例（国务院令第693号），自2018年1月1日起与环境保护税法同步施行</t>
        </is>
      </c>
      <c r="V52" s="305">
        <f>IF(R52="","生效",IF(R52="N/A","生效",IF(TODAY()&lt;DATE(VALUE(RIGHT(R52,4)),VALUE(MID(R52,4,2)),VALUE(LEFT(R52,2))),"计划实施",IF(S52="","生效",IF(S52="N/A","生效",IF(TODAY()&lt;DATE(VALUE(RIGHT(S52,4)),VALUE(MID(S52,4,2)),VALUE(LEFT(S52,2))),"生效","已终止"))))))</f>
        <v/>
      </c>
      <c r="W52" s="305" t="inlineStr">
        <is>
          <t>国家税务总局; 生态环境部</t>
        </is>
      </c>
      <c r="X52" s="305" t="inlineStr">
        <is>
          <t>N/A</t>
        </is>
      </c>
      <c r="Y52" s="305" t="inlineStr">
        <is>
          <t>N/A</t>
        </is>
      </c>
      <c r="Z52" s="305" t="inlineStr">
        <is>
          <t>N/A</t>
        </is>
      </c>
      <c r="AA52" s="305" t="inlineStr">
        <is>
          <t>N/A</t>
        </is>
      </c>
      <c r="AB52" s="305" t="inlineStr">
        <is>
          <t>N/A</t>
        </is>
      </c>
      <c r="AC52" s="305" t="inlineStr">
        <is>
          <t>直接向环境排放应税污染物的企业事业单位和其他生产经营者</t>
        </is>
      </c>
      <c r="AD52" s="305" t="inlineStr">
        <is>
          <t>根据环境保护税法第二条，在中华人民共和国领域和中华人民共和国管辖的其他海域，直接向环境排放应税污染物的企业事业单位和其他生产经营者为环境保护税的纳税人。不包括向依法设立的污水集中处理场所、生活垃圾集中处理场所排放应税污染物的情形，以及符合国家和地方环境保护标准的贮存或处置固体废物的情形</t>
        </is>
      </c>
      <c r="AE52" s="305" t="inlineStr">
        <is>
          <t>排放大气污染物; 排放水污染物; 排放固体废物; 排放工业噪声</t>
        </is>
      </c>
      <c r="AF52" s="305" t="inlineStr">
        <is>
          <t>大气污染物包括二氧化硫、氮氧化物、颗粒物等共44项，按污染当量数计征；水污染物包括化学需氧量、氨氮等共61项，按污染当量数计征；固体废物包括煤矸石、尾矿、危险废物、冶炼渣、粉煤灰、炉渣及其他固体废物，按排放量计征；工业噪声按超标分贝数计征</t>
        </is>
      </c>
      <c r="AG52" s="305" t="inlineStr">
        <is>
          <t>大气污染物1.2-12元/污染当量; 水污染物1.4-14元/污染当量; 固体废物5-1000元/吨; 工业噪声350-11200元/月</t>
        </is>
      </c>
      <c r="AH52" s="305" t="inlineStr">
        <is>
          <t>元/污染当量; 元/吨; 元/月</t>
        </is>
      </c>
      <c r="AI52" s="305" t="inlineStr">
        <is>
          <t>来源：中华人民共和国环境保护税法附表一应税污染物和当量值表及附表二应税污染物和当量值表（2018年1月1日起施行）。大气污染物和水污染物的具体适用税额由省级人民政府在法定幅度内确定并报全国人大常委会和国务院备案</t>
        </is>
      </c>
      <c r="AJ52" s="305" t="inlineStr">
        <is>
          <t>N/A</t>
        </is>
      </c>
      <c r="AK52" s="305" t="inlineStr">
        <is>
          <t>大气污染物应纳税额 = 污染当量数 × 具体适用税额；污染当量数 = 排放量（千克）÷ 污染当量值（千克）。水污染物应纳税额 = 污染当量数 × 具体适用税额（其中第一类水污染物按前五项计征，其他类水污染物按前三项计征）。固体废物应纳税额 = 固体废物排放量（吨）× 具体适用税额</t>
        </is>
      </c>
      <c r="AL52" s="305" t="inlineStr">
        <is>
          <t>工业噪声应纳税额 = 超过国家规定标准的分贝数对应的具体适用税额（超标1-3分贝每月350元，超标4-6分贝每月700元，超标7-9分贝每月1400元，超标10-12分贝每月2800元，超标13-15分贝每月5600元，超标16分贝以上每月11200元）。一个单位边界上有多处噪声超标的，按最高一处超标声级计算；沿边界长度超过100米的，按两处噪声超标计算</t>
        </is>
      </c>
      <c r="AM52" s="305" t="inlineStr">
        <is>
          <t>约200亿元（2023年）</t>
        </is>
      </c>
      <c r="AN52" s="305" t="inlineStr">
        <is>
          <t>全部作为地方收入，纳入一般公共预算管理</t>
        </is>
      </c>
      <c r="AO52" s="305" t="inlineStr">
        <is>
          <t>N/A</t>
        </is>
      </c>
      <c r="AP52" s="305" t="inlineStr">
        <is>
          <t>N/A</t>
        </is>
      </c>
      <c r="AQ52" s="305" t="inlineStr">
        <is>
          <t>N/A</t>
        </is>
      </c>
      <c r="AR52" s="305" t="inlineStr">
        <is>
          <t>N/A</t>
        </is>
      </c>
      <c r="AS52" s="305" t="inlineStr">
        <is>
          <t>N/A</t>
        </is>
      </c>
      <c r="AT52" s="305" t="inlineStr">
        <is>
          <t>N/A</t>
        </is>
      </c>
      <c r="AU52" s="305" t="inlineStr">
        <is>
          <t>N/A</t>
        </is>
      </c>
      <c r="AV52" s="305" t="inlineStr">
        <is>
          <t>N/A</t>
        </is>
      </c>
      <c r="AW52" s="305" t="inlineStr">
        <is>
          <t>N/A</t>
        </is>
      </c>
      <c r="AX52" s="305" t="inlineStr">
        <is>
          <t>N/A</t>
        </is>
      </c>
      <c r="AY52" s="305" t="inlineStr">
        <is>
          <t>N/A</t>
        </is>
      </c>
      <c r="AZ52" s="305" t="inlineStr">
        <is>
          <t>N/A</t>
        </is>
      </c>
      <c r="BA52" s="305" t="inlineStr">
        <is>
          <t>N/A</t>
        </is>
      </c>
      <c r="BB52" s="305" t="inlineStr">
        <is>
          <t>N/A</t>
        </is>
      </c>
      <c r="BC52" s="305" t="inlineStr">
        <is>
          <t>N/A</t>
        </is>
      </c>
      <c r="BD52" s="305" t="inlineStr">
        <is>
          <t>N/A</t>
        </is>
      </c>
      <c r="BE52" s="305" t="inlineStr">
        <is>
          <t>N/A</t>
        </is>
      </c>
      <c r="BF52" s="305" t="inlineStr">
        <is>
          <t>N/A</t>
        </is>
      </c>
      <c r="BG52" s="305" t="inlineStr">
        <is>
          <t>N/A</t>
        </is>
      </c>
      <c r="BH52" s="305" t="inlineStr">
        <is>
          <t>D35; C24; C23; C20; E38</t>
        </is>
      </c>
      <c r="BI52" s="305" t="inlineStr">
        <is>
          <t>CO2</t>
        </is>
      </c>
      <c r="BJ52" s="305" t="inlineStr">
        <is>
          <t>N/A</t>
        </is>
      </c>
      <c r="BK52" s="305" t="inlineStr">
        <is>
          <t>污染防治</t>
        </is>
      </c>
      <c r="BL52" s="305" t="inlineStr">
        <is>
          <t>中华人民共和国环境保护税法（2016年12月25日，主席令第六十一号）；中华人民共和国环境保护税法实施条例（国务院令第693号，2017年12月30日）</t>
        </is>
      </c>
      <c r="BM52" s="305" t="inlineStr">
        <is>
          <t>https://www.gov.cn/zhengce/2016-12/25/content_5152763.htm</t>
        </is>
      </c>
      <c r="BN52" s="305" t="inlineStr">
        <is>
          <t>https://www.gov.cn/zhengce/content/2017-12/30/content_5251703.htm</t>
        </is>
      </c>
    </row>
    <row r="53">
      <c r="A53" s="305" t="inlineStr">
        <is>
          <t>CHNTAXVOTI01S000</t>
        </is>
      </c>
      <c r="B53" s="305" t="inlineStr">
        <is>
          <t>工具</t>
        </is>
      </c>
      <c r="C53" s="305" t="inlineStr">
        <is>
          <t>税收</t>
        </is>
      </c>
      <c r="D53" s="305" t="inlineStr">
        <is>
          <t>车船税优惠</t>
        </is>
      </c>
      <c r="E53" s="305" t="inlineStr">
        <is>
          <t>交通</t>
        </is>
      </c>
      <c r="F53" s="305" t="inlineStr">
        <is>
          <t>道路交通；乘用车；商用车</t>
        </is>
      </c>
      <c r="G53" s="305" t="inlineStr">
        <is>
          <t>节能与新能源车船税优惠</t>
        </is>
      </c>
      <c r="H53" s="305" t="inlineStr">
        <is>
          <t>Energy-saving and new energy vehicle and vessel tax incentives</t>
        </is>
      </c>
      <c r="I53" s="305" t="inlineStr">
        <is>
          <t>车船税制度</t>
        </is>
      </c>
      <c r="J53" s="305" t="inlineStr">
        <is>
          <t>中国依据中华人民共和国车船税法对节约能源和使用新能源的车船给予车船税减免优惠。该政策包含两个组成部分：（1）新能源汽车免征车船税——对纯电动商用车、插电式混合动力汽车（含增程式）、燃料电池商用车免征车船税（纯电动乘用车和燃料电池乘用车不属于车船税征税范围，不征车船税）；（2）节能汽车减半征收车船税——对排量1.6升以下且综合工况燃料消耗量符合国家标准的节能乘用车，以及符合标准的节能商用车减半征收车船税。优惠车型由工业和信息化部、税务总局联合发布享受车船税减免优惠的节约能源 使用新能源汽车车型目录管理。2024年7月更新技术标准（工信部 财政部 税务总局公告2024年第10号）。</t>
        </is>
      </c>
      <c r="K53" s="305" t="inlineStr">
        <is>
          <t>减缓气候变化；能源效率；绿色经济</t>
        </is>
      </c>
      <c r="L53" s="305" t="inlineStr">
        <is>
          <t>直接</t>
        </is>
      </c>
      <c r="M53" s="305" t="inlineStr">
        <is>
          <t>需求侧</t>
        </is>
      </c>
      <c r="N53" s="305" t="inlineStr">
        <is>
          <t>中国</t>
        </is>
      </c>
      <c r="O53" s="305" t="inlineStr">
        <is>
          <t>国家</t>
        </is>
      </c>
      <c r="P53" s="305" t="inlineStr">
        <is>
          <t>N/A</t>
        </is>
      </c>
      <c r="Q53" s="305" t="inlineStr">
        <is>
          <t>25/02/2011</t>
        </is>
      </c>
      <c r="R53" s="305" t="inlineStr">
        <is>
          <t>01/01/2012</t>
        </is>
      </c>
      <c r="S53" s="305" t="inlineStr">
        <is>
          <t>N/A</t>
        </is>
      </c>
      <c r="T53" s="305" t="inlineStr">
        <is>
          <t>01/07/2024</t>
        </is>
      </c>
      <c r="U53" s="305" t="inlineStr">
        <is>
          <t>2024年5月，工业和信息化部、财政部、税务总局联合发布公告（2024年第10号），自2024年7月1日起调整享受车船税优惠的节能、新能源汽车产品技术要求。更新了节能乘用车和商用车的综合工况燃料消耗量标准，以及新能源汽车的技术标准。</t>
        </is>
      </c>
      <c r="V53" s="305">
        <f>IF(R53="","生效",IF(R53="N/A","生效",IF(TODAY()&lt;DATE(VALUE(RIGHT(R53,4)),VALUE(MID(R53,4,2)),VALUE(LEFT(R53,2))),"计划实施",IF(S53="","生效",IF(S53="N/A","生效",IF(TODAY()&lt;DATE(VALUE(RIGHT(S53,4)),VALUE(MID(S53,4,2)),VALUE(LEFT(S53,2))),"生效","已终止"))))))</f>
        <v/>
      </c>
      <c r="W53" s="305" t="inlineStr">
        <is>
          <t>财政部（主管车船税政策制定）；国家税务总局（主管车船税征收管理）；工业和信息化部（主管节能与新能源汽车车型目录管理和技术标准）；交通运输部（参与车船税优惠政策制定）</t>
        </is>
      </c>
      <c r="X53" s="305" t="inlineStr">
        <is>
          <t>道路运输车辆；汽车；公交车；轻型卡车；重型卡车</t>
        </is>
      </c>
      <c r="Y53" s="305" t="inlineStr">
        <is>
          <t>既有</t>
        </is>
      </c>
      <c r="Z53" s="305" t="inlineStr">
        <is>
          <t>新能源汽车：纯电动商用车、插电式（含增程式）混合动力汽车、燃料电池商用车。纯电动乘用车和燃料电池乘用车不属于车船税征税范围（不征）。节能汽车：排量1.6升以下且综合工况燃料消耗量符合国家标准的乘用车（含非插电式混合动力、双燃料和两用燃料乘用车）；符合GB20997标准的轻型商用车和重型商用车（含非插电式混合动力、双燃料和两用燃料商用车）。</t>
        </is>
      </c>
      <c r="AA53" s="305" t="inlineStr">
        <is>
          <t>N/A</t>
        </is>
      </c>
      <c r="AB53" s="305" t="inlineStr">
        <is>
          <t>节能乘用车须同时满足：排量≤1.6升，综合工况燃料消耗量符合GB27999标准。节能商用车须符合GB30510标准。具体车型须列入工信部、税务总局联合发布的享受车船税减免优惠的节约能源 使用新能源汽车车型目录。</t>
        </is>
      </c>
      <c r="AC53" s="305" t="inlineStr">
        <is>
          <t>个人；企业</t>
        </is>
      </c>
      <c r="AD53" s="305" t="inlineStr">
        <is>
          <t>车船税优惠的受益主体为符合条件的节能与新能源汽车的车船所有人或管理人（自然人和各类企业、机构）。优惠通过减征或免征年度车船税降低车辆持有成本，激励消费者和企业选择低碳车型。</t>
        </is>
      </c>
      <c r="AE53" s="305" t="inlineStr">
        <is>
          <t>拥有、使用或资本形成</t>
        </is>
      </c>
      <c r="AF53" s="305" t="inlineStr">
        <is>
          <t>符合条件的车辆所有人在每年缴纳车船税时，凭车型列入享受车船税减免优惠的节约能源 使用新能源汽车车型目录的证明，由税务机关按规定免征或减半征收。优惠在车辆持有期间每年持续适用。</t>
        </is>
      </c>
      <c r="AG53" s="305" t="inlineStr">
        <is>
          <t>100; 50</t>
        </is>
      </c>
      <c r="AH53" s="305" t="inlineStr">
        <is>
          <t>% of annual vehicle and vessel tax</t>
        </is>
      </c>
      <c r="AI53" s="305" t="inlineStr">
        <is>
          <t>新能源汽车（纯电动商用车、插电式混合动力汽车、燃料电池商用车）：免征车船税（100%减免）。节能汽车（符合条件的≤1.6L乘用车及符合标准的商用车）：减半征收车船税（50%减免）。纯电动乘用车和燃料电池乘用车属于不征车船税范围（非免征）。</t>
        </is>
      </c>
      <c r="AJ53" s="305" t="inlineStr">
        <is>
          <t>享受车船税优惠的节能与新能源汽车须同时满足：（1）在中国境内合法销售和使用；（2）列入工信部、税务总局联合发布的享受车船税减免优惠的节约能源 使用新能源汽车车型目录；（3）符合相应的技术标准（乘用车符合GB27999、商用车符合GB30510）；（4）新能源汽车须通过专项检测，生产企业须在质量保证、售后服务、安全监测、动力电池回收利用等方面达标。</t>
        </is>
      </c>
      <c r="AK53" s="305" t="inlineStr">
        <is>
          <t>免征：车船税应纳税额×0%（符合条件的纯电动商用车、插电式混合动力汽车、燃料电池商用车）。减半：车船税应纳税额×50%（符合条件的节能乘用车和节能商用车）。</t>
        </is>
      </c>
      <c r="AL53" s="305" t="inlineStr">
        <is>
          <t>N/A</t>
        </is>
      </c>
      <c r="AM53" s="305" t="inlineStr">
        <is>
          <t>N/A</t>
        </is>
      </c>
      <c r="AN53" s="305" t="inlineStr">
        <is>
          <t>N/A</t>
        </is>
      </c>
      <c r="AO53" s="305" t="inlineStr">
        <is>
          <t>N/A</t>
        </is>
      </c>
      <c r="AP53" s="305" t="inlineStr">
        <is>
          <t>N/A</t>
        </is>
      </c>
      <c r="AQ53" s="305" t="inlineStr">
        <is>
          <t>N/A</t>
        </is>
      </c>
      <c r="AR53" s="305" t="inlineStr">
        <is>
          <t>N/A</t>
        </is>
      </c>
      <c r="AS53" s="305" t="inlineStr">
        <is>
          <t>N/A</t>
        </is>
      </c>
      <c r="AT53" s="305" t="inlineStr">
        <is>
          <t>N/A</t>
        </is>
      </c>
      <c r="AU53" s="305" t="inlineStr">
        <is>
          <t>N/A</t>
        </is>
      </c>
      <c r="AV53" s="305" t="inlineStr">
        <is>
          <t>N/A</t>
        </is>
      </c>
      <c r="AW53" s="305" t="inlineStr">
        <is>
          <t>N/A</t>
        </is>
      </c>
      <c r="AX53" s="305" t="inlineStr">
        <is>
          <t>N/A</t>
        </is>
      </c>
      <c r="AY53" s="305" t="inlineStr">
        <is>
          <t>N/A</t>
        </is>
      </c>
      <c r="AZ53" s="305" t="inlineStr">
        <is>
          <t>N/A</t>
        </is>
      </c>
      <c r="BA53" s="305" t="inlineStr">
        <is>
          <t>N/A</t>
        </is>
      </c>
      <c r="BB53" s="305" t="inlineStr">
        <is>
          <t>N/A</t>
        </is>
      </c>
      <c r="BC53" s="305" t="inlineStr">
        <is>
          <t>N/A</t>
        </is>
      </c>
      <c r="BD53" s="305" t="inlineStr">
        <is>
          <t>N/A</t>
        </is>
      </c>
      <c r="BE53" s="305" t="inlineStr">
        <is>
          <t>N/A</t>
        </is>
      </c>
      <c r="BF53" s="305" t="inlineStr">
        <is>
          <t>N/A</t>
        </is>
      </c>
      <c r="BG53" s="305" t="inlineStr">
        <is>
          <t>N/A</t>
        </is>
      </c>
      <c r="BH53" s="305" t="inlineStr">
        <is>
          <t>H49</t>
        </is>
      </c>
      <c r="BI53" s="305" t="inlineStr">
        <is>
          <t>CO2</t>
        </is>
      </c>
      <c r="BJ53" s="305" t="inlineStr">
        <is>
          <t>正向</t>
        </is>
      </c>
      <c r="BK53" s="305" t="inlineStr">
        <is>
          <t>污染防治；能源安全；产业发展</t>
        </is>
      </c>
      <c r="BL53" s="305" t="inlineStr">
        <is>
          <t>中华人民共和国车船税法（2011年2月25日第十一届全国人大常委会第十九次会议通过，2012年1月1日起施行）；中华人民共和国车船税法实施条例；财税〔2018〕74号；工信部 财政部 税务总局公告2024年第10号</t>
        </is>
      </c>
      <c r="BM53" s="305" t="inlineStr">
        <is>
          <t>https://guangdong.chinatax.gov.cn/gdsw/zjfg/2025-10/11/content_a027bb417fc0413aa2dbf4222e5e6f4b.shtml</t>
        </is>
      </c>
      <c r="BN53" s="305" t="inlineStr">
        <is>
          <t>https://fgk.chinatax.gov.cn/zcfgk/c102416/c5203774/content.html; https://www.gov.cn/gongbao/content/2011/content_1907087.htm</t>
        </is>
      </c>
    </row>
    <row r="54">
      <c r="A54" s="302" t="inlineStr">
        <is>
          <t>CHNTAXVOTI01S001</t>
        </is>
      </c>
      <c r="B54" s="302" t="inlineStr">
        <is>
          <t>子方案</t>
        </is>
      </c>
      <c r="C54" s="302" t="inlineStr">
        <is>
          <t>税收</t>
        </is>
      </c>
      <c r="D54" s="302" t="inlineStr">
        <is>
          <t>车船税优惠</t>
        </is>
      </c>
      <c r="E54" s="302" t="inlineStr">
        <is>
          <t>交通</t>
        </is>
      </c>
      <c r="F54" s="302" t="inlineStr">
        <is>
          <t>商用车</t>
        </is>
      </c>
      <c r="G54" s="302" t="inlineStr">
        <is>
          <t>新能源汽车免征车船税</t>
        </is>
      </c>
      <c r="H54" s="302" t="inlineStr">
        <is>
          <t>New energy vehicle and vessel tax exemption</t>
        </is>
      </c>
      <c r="I54" s="302" t="inlineStr">
        <is>
          <t>节能与新能源车船税优惠</t>
        </is>
      </c>
      <c r="J54" s="302" t="inlineStr">
        <is>
          <t>对符合条件的新能源汽车免征车船税。免征范围包括纯电动商用车、插电式混合动力汽车（含增程式）和燃料电池商用车。纯电动乘用车和燃料电池乘用车不属于车船税征税范围（不征车船税，区别于免征）。符合条件的车辆须列入工业和信息化部、税务总局联合发布的享受车船税减免优惠的节约能源 使用新能源汽车车型目录。依据财税〔2018〕74号及工信部 财政部 税务总局公告2024年第10号更新技术标准。</t>
        </is>
      </c>
      <c r="K54" s="302" t="inlineStr">
        <is>
          <t>减缓气候变化；能源效率</t>
        </is>
      </c>
      <c r="L54" s="302" t="inlineStr">
        <is>
          <t>直接</t>
        </is>
      </c>
      <c r="M54" s="302" t="inlineStr">
        <is>
          <t>需求侧</t>
        </is>
      </c>
      <c r="N54" s="302" t="inlineStr">
        <is>
          <t>中国</t>
        </is>
      </c>
      <c r="O54" s="302" t="inlineStr">
        <is>
          <t>国家</t>
        </is>
      </c>
      <c r="P54" s="302" t="inlineStr">
        <is>
          <t>N/A</t>
        </is>
      </c>
      <c r="Q54" s="302" t="inlineStr">
        <is>
          <t>25/02/2011</t>
        </is>
      </c>
      <c r="R54" s="302" t="inlineStr">
        <is>
          <t>01/01/2012</t>
        </is>
      </c>
      <c r="S54" s="302" t="inlineStr">
        <is>
          <t>N/A</t>
        </is>
      </c>
      <c r="T54" s="302" t="inlineStr">
        <is>
          <t>01/07/2024</t>
        </is>
      </c>
      <c r="U54" s="302" t="inlineStr">
        <is>
          <t>2024年5月公告（2024年第10号）自2024年7月1日起更新新能源汽车技术标准。</t>
        </is>
      </c>
      <c r="V54" s="302">
        <f>IF(R54="","生效",IF(R54="N/A","生效",IF(TODAY()&lt;DATE(VALUE(RIGHT(R54,4)),VALUE(MID(R54,4,2)),VALUE(LEFT(R54,2))),"计划实施",IF(S54="","生效",IF(S54="N/A","生效",IF(TODAY()&lt;DATE(VALUE(RIGHT(S54,4)),VALUE(MID(S54,4,2)),VALUE(LEFT(S54,2))),"生效","已终止"))))))</f>
        <v/>
      </c>
      <c r="W54" s="302" t="inlineStr">
        <is>
          <t>工业和信息化部（车型目录管理）；国家税务总局（车船税征收管理）；财政部（政策制定）</t>
        </is>
      </c>
      <c r="X54" s="302" t="inlineStr">
        <is>
          <t>公交车；轻型卡车；重型卡车</t>
        </is>
      </c>
      <c r="Y54" s="302" t="inlineStr">
        <is>
          <t>既有</t>
        </is>
      </c>
      <c r="Z54" s="302" t="inlineStr">
        <is>
          <t>纯电动商用车（包括纯电动客车、纯电动货车等）、插电式混合动力汽车（含增程式）、燃料电池商用车。须通过新能源汽车专项检测，生产企业须在质量保证、售后服务、安全监测、动力电池回收利用等方面达标。</t>
        </is>
      </c>
      <c r="AA54" s="302" t="inlineStr">
        <is>
          <t>N/A</t>
        </is>
      </c>
      <c r="AB54" s="302" t="inlineStr">
        <is>
          <t>N/A</t>
        </is>
      </c>
      <c r="AC54" s="302" t="inlineStr">
        <is>
          <t>个人；企业</t>
        </is>
      </c>
      <c r="AD54" s="302" t="inlineStr">
        <is>
          <t>符合条件的新能源商用车的所有人或管理人（包括物流企业、公交公司、出租汽车公司、各类机构和个人消费者）。纯电动乘用车和燃料电池乘用车的所有人不属于征税范围，无需缴纳车船税。</t>
        </is>
      </c>
      <c r="AE54" s="302" t="inlineStr">
        <is>
          <t>拥有、使用或资本形成</t>
        </is>
      </c>
      <c r="AF54" s="302" t="inlineStr">
        <is>
          <t>新能源商用车所有人在每年缴纳车船税时，凭车型列入优惠目录的证明，由税务机关免征车船税。优惠在车辆持有期间每年持续适用。</t>
        </is>
      </c>
      <c r="AG54" s="302" t="inlineStr">
        <is>
          <t>100</t>
        </is>
      </c>
      <c r="AH54" s="302" t="inlineStr">
        <is>
          <t>% of annual vehicle and vessel tax exempted</t>
        </is>
      </c>
      <c r="AI54" s="302" t="inlineStr">
        <is>
          <t>免征车船税（100%减免）。纯电动乘用车和燃料电池乘用车属于不征车船税范围（非免征优惠）。</t>
        </is>
      </c>
      <c r="AJ54" s="302" t="inlineStr">
        <is>
          <t>新能源汽车须同时满足：在中国境内合法销售；符合新能源汽车产品技术标准（GB/T 18386等）；通过新能源汽车专项检测，列入优惠车型目录。生产企业须在质量保证、售后服务、安全监测、动力电池回收利用等方面达标。</t>
        </is>
      </c>
      <c r="AK54" s="302" t="inlineStr">
        <is>
          <t>应纳税额=0（免征）</t>
        </is>
      </c>
      <c r="AL54" s="302" t="inlineStr">
        <is>
          <t>N/A</t>
        </is>
      </c>
      <c r="AM54" s="302" t="inlineStr">
        <is>
          <t>N/A</t>
        </is>
      </c>
      <c r="AN54" s="302" t="inlineStr">
        <is>
          <t>N/A</t>
        </is>
      </c>
      <c r="AO54" s="302" t="inlineStr">
        <is>
          <t>N/A</t>
        </is>
      </c>
      <c r="AP54" s="302" t="inlineStr">
        <is>
          <t>N/A</t>
        </is>
      </c>
      <c r="AQ54" s="302" t="inlineStr">
        <is>
          <t>N/A</t>
        </is>
      </c>
      <c r="AR54" s="302" t="inlineStr">
        <is>
          <t>N/A</t>
        </is>
      </c>
      <c r="AS54" s="302" t="inlineStr">
        <is>
          <t>N/A</t>
        </is>
      </c>
      <c r="AT54" s="302" t="inlineStr">
        <is>
          <t>N/A</t>
        </is>
      </c>
      <c r="AU54" s="302" t="inlineStr">
        <is>
          <t>N/A</t>
        </is>
      </c>
      <c r="AV54" s="302" t="inlineStr">
        <is>
          <t>N/A</t>
        </is>
      </c>
      <c r="AW54" s="302" t="inlineStr">
        <is>
          <t>N/A</t>
        </is>
      </c>
      <c r="AX54" s="302" t="inlineStr">
        <is>
          <t>N/A</t>
        </is>
      </c>
      <c r="AY54" s="302" t="inlineStr">
        <is>
          <t>N/A</t>
        </is>
      </c>
      <c r="AZ54" s="302" t="inlineStr">
        <is>
          <t>N/A</t>
        </is>
      </c>
      <c r="BA54" s="302" t="inlineStr">
        <is>
          <t>N/A</t>
        </is>
      </c>
      <c r="BB54" s="302" t="inlineStr">
        <is>
          <t>N/A</t>
        </is>
      </c>
      <c r="BC54" s="302" t="inlineStr">
        <is>
          <t>N/A</t>
        </is>
      </c>
      <c r="BD54" s="302" t="inlineStr">
        <is>
          <t>N/A</t>
        </is>
      </c>
      <c r="BE54" s="302" t="inlineStr">
        <is>
          <t>N/A</t>
        </is>
      </c>
      <c r="BF54" s="302" t="inlineStr">
        <is>
          <t>N/A</t>
        </is>
      </c>
      <c r="BG54" s="302" t="inlineStr">
        <is>
          <t>N/A</t>
        </is>
      </c>
      <c r="BH54" s="302" t="inlineStr">
        <is>
          <t>H49</t>
        </is>
      </c>
      <c r="BI54" s="302" t="inlineStr">
        <is>
          <t>CO2</t>
        </is>
      </c>
      <c r="BJ54" s="302" t="inlineStr">
        <is>
          <t>正向</t>
        </is>
      </c>
      <c r="BK54" s="302" t="inlineStr">
        <is>
          <t>污染防治；能源安全；产业发展</t>
        </is>
      </c>
      <c r="BL54" s="302" t="inlineStr">
        <is>
          <t>中华人民共和国车船税法第四条；财税〔2018〕74号；工信部 财政部 税务总局公告2024年第10号</t>
        </is>
      </c>
      <c r="BM54" s="302" t="inlineStr">
        <is>
          <t>https://guangdong.chinatax.gov.cn/gdsw/zjfg/2025-10/11/content_a027bb417fc0413aa2dbf4222e5e6f4b.shtml</t>
        </is>
      </c>
      <c r="BN54" s="302" t="inlineStr">
        <is>
          <t>https://fgk.chinatax.gov.cn/zcfgk/c102416/c5203774/content.html</t>
        </is>
      </c>
    </row>
    <row r="55">
      <c r="A55" s="302" t="inlineStr">
        <is>
          <t>CHNTAXVOTI01S002</t>
        </is>
      </c>
      <c r="B55" s="302" t="inlineStr">
        <is>
          <t>子方案</t>
        </is>
      </c>
      <c r="C55" s="302" t="inlineStr">
        <is>
          <t>税收</t>
        </is>
      </c>
      <c r="D55" s="302" t="inlineStr">
        <is>
          <t>车船税优惠</t>
        </is>
      </c>
      <c r="E55" s="302" t="inlineStr">
        <is>
          <t>交通</t>
        </is>
      </c>
      <c r="F55" s="302" t="inlineStr">
        <is>
          <t>道路交通；乘用车；商用车</t>
        </is>
      </c>
      <c r="G55" s="302" t="inlineStr">
        <is>
          <t>节能汽车减半征收车船税</t>
        </is>
      </c>
      <c r="H55" s="302" t="inlineStr">
        <is>
          <t>Energy-saving vehicle 50% vehicle and vessel tax reduction</t>
        </is>
      </c>
      <c r="I55" s="302" t="inlineStr">
        <is>
          <t>节能与新能源车船税优惠</t>
        </is>
      </c>
      <c r="J55" s="302" t="inlineStr">
        <is>
          <t>对符合条件的节能汽车减半征收车船税。节能乘用车须满足排量1.6升以下（含1.6升）且综合工况燃料消耗量符合国家标准的条件（含非插电式混合动力、双燃料和两用燃料乘用车）。节能商用车须符合GB30510标准的综合工况燃料消耗量要求（含非插电式混合动力、双燃料和两用燃料商用车）。符合条件的车型须列入工业和信息化部、税务总局联合发布的享受车船税减免优惠的节约能源 使用新能源汽车车型目录。依据财税〔2018〕74号及工信部 财政部 税务总局公告2024年第10号更新技术标准。</t>
        </is>
      </c>
      <c r="K55" s="302" t="inlineStr">
        <is>
          <t>减缓气候变化；能源效率</t>
        </is>
      </c>
      <c r="L55" s="302" t="inlineStr">
        <is>
          <t>直接</t>
        </is>
      </c>
      <c r="M55" s="302" t="inlineStr">
        <is>
          <t>需求侧</t>
        </is>
      </c>
      <c r="N55" s="302" t="inlineStr">
        <is>
          <t>中国</t>
        </is>
      </c>
      <c r="O55" s="302" t="inlineStr">
        <is>
          <t>国家</t>
        </is>
      </c>
      <c r="P55" s="302" t="inlineStr">
        <is>
          <t>N/A</t>
        </is>
      </c>
      <c r="Q55" s="302" t="inlineStr">
        <is>
          <t>25/02/2011</t>
        </is>
      </c>
      <c r="R55" s="302" t="inlineStr">
        <is>
          <t>01/01/2012</t>
        </is>
      </c>
      <c r="S55" s="302" t="inlineStr">
        <is>
          <t>N/A</t>
        </is>
      </c>
      <c r="T55" s="302" t="inlineStr">
        <is>
          <t>01/07/2024</t>
        </is>
      </c>
      <c r="U55" s="302" t="inlineStr">
        <is>
          <t>2024年5月公告（2024年第10号）自2024年7月1日起更新节能汽车综合工况燃料消耗量技术标准。</t>
        </is>
      </c>
      <c r="V55" s="302">
        <f>IF(R55="","生效",IF(R55="N/A","生效",IF(TODAY()&lt;DATE(VALUE(RIGHT(R55,4)),VALUE(MID(R55,4,2)),VALUE(LEFT(R55,2))),"计划实施",IF(S55="","生效",IF(S55="N/A","生效",IF(TODAY()&lt;DATE(VALUE(RIGHT(S55,4)),VALUE(MID(S55,4,2)),VALUE(LEFT(S55,2))),"生效","已终止"))))))</f>
        <v/>
      </c>
      <c r="W55" s="302" t="inlineStr">
        <is>
          <t>工业和信息化部（车型目录管理和技术标准）；国家税务总局（车船税征收管理）；财政部（政策制定）</t>
        </is>
      </c>
      <c r="X55" s="302" t="inlineStr">
        <is>
          <t>汽车；轻型卡车；重型卡车</t>
        </is>
      </c>
      <c r="Y55" s="302" t="inlineStr">
        <is>
          <t>既有</t>
        </is>
      </c>
      <c r="Z55" s="302" t="inlineStr">
        <is>
          <t>节能乘用车：排量≤1.6升，综合工况燃料消耗量符合GB27999标准；包括非插电式混合动力、双燃料和两用燃料乘用车。节能商用车：符合GB30510标准的轻型商用车和重型商用车；包括非插电式混合动力、双燃料和两用燃料商用车。具体车型须列入优惠目录。</t>
        </is>
      </c>
      <c r="AA55" s="302" t="inlineStr">
        <is>
          <t>N/A</t>
        </is>
      </c>
      <c r="AB55" s="302" t="inlineStr">
        <is>
          <t>乘用车排量不超过1.6升（≤1.6L）。轻型商用车最大设计总质量不超过3500kg。重型商用车最大设计总质量超过3500kg。</t>
        </is>
      </c>
      <c r="AC55" s="302" t="inlineStr">
        <is>
          <t>个人；企业</t>
        </is>
      </c>
      <c r="AD55" s="302" t="inlineStr">
        <is>
          <t>符合条件的节能汽车的所有人或管理人（包括个人消费者、各类企业和机构）。优惠通过减半征收年度车船税降低车辆持有成本。</t>
        </is>
      </c>
      <c r="AE55" s="302" t="inlineStr">
        <is>
          <t>拥有、使用或资本形成</t>
        </is>
      </c>
      <c r="AF55" s="302" t="inlineStr">
        <is>
          <t>节能汽车所有人在每年缴纳车船税时，凭车型列入优惠目录的证明，由税务机关按50%税率征收车船税。优惠在车辆持有期间每年持续适用。</t>
        </is>
      </c>
      <c r="AG55" s="302" t="inlineStr">
        <is>
          <t>50</t>
        </is>
      </c>
      <c r="AH55" s="302" t="inlineStr">
        <is>
          <t>% of annual vehicle and vessel tax reduced</t>
        </is>
      </c>
      <c r="AI55" s="302" t="inlineStr">
        <is>
          <t>减半征收车船税（50%减免），即实际缴纳车船税应纳税额的50%。</t>
        </is>
      </c>
      <c r="AJ55" s="302" t="inlineStr">
        <is>
          <t>节能汽车须同时满足：在中国境内合法销售；综合工况燃料消耗量符合国家相关标准（GB27999乘用车，GB30510商用车）；列入工信部、税务总局联合发布的优惠车型目录。车企通过节能与新能源汽车财税优惠目录申报管理系统自愿申报。</t>
        </is>
      </c>
      <c r="AK55" s="302" t="inlineStr">
        <is>
          <t>实际应纳车船税 = 车船税应纳税额 × 50%</t>
        </is>
      </c>
      <c r="AL55" s="302" t="inlineStr">
        <is>
          <t>N/A</t>
        </is>
      </c>
      <c r="AM55" s="302" t="inlineStr">
        <is>
          <t>N/A</t>
        </is>
      </c>
      <c r="AN55" s="302" t="inlineStr">
        <is>
          <t>N/A</t>
        </is>
      </c>
      <c r="AO55" s="302" t="inlineStr">
        <is>
          <t>N/A</t>
        </is>
      </c>
      <c r="AP55" s="302" t="inlineStr">
        <is>
          <t>N/A</t>
        </is>
      </c>
      <c r="AQ55" s="302" t="inlineStr">
        <is>
          <t>N/A</t>
        </is>
      </c>
      <c r="AR55" s="302" t="inlineStr">
        <is>
          <t>N/A</t>
        </is>
      </c>
      <c r="AS55" s="302" t="inlineStr">
        <is>
          <t>N/A</t>
        </is>
      </c>
      <c r="AT55" s="302" t="inlineStr">
        <is>
          <t>N/A</t>
        </is>
      </c>
      <c r="AU55" s="302" t="inlineStr">
        <is>
          <t>N/A</t>
        </is>
      </c>
      <c r="AV55" s="302" t="inlineStr">
        <is>
          <t>N/A</t>
        </is>
      </c>
      <c r="AW55" s="302" t="inlineStr">
        <is>
          <t>N/A</t>
        </is>
      </c>
      <c r="AX55" s="302" t="inlineStr">
        <is>
          <t>N/A</t>
        </is>
      </c>
      <c r="AY55" s="302" t="inlineStr">
        <is>
          <t>N/A</t>
        </is>
      </c>
      <c r="AZ55" s="302" t="inlineStr">
        <is>
          <t>N/A</t>
        </is>
      </c>
      <c r="BA55" s="302" t="inlineStr">
        <is>
          <t>N/A</t>
        </is>
      </c>
      <c r="BB55" s="302" t="inlineStr">
        <is>
          <t>N/A</t>
        </is>
      </c>
      <c r="BC55" s="302" t="inlineStr">
        <is>
          <t>N/A</t>
        </is>
      </c>
      <c r="BD55" s="302" t="inlineStr">
        <is>
          <t>N/A</t>
        </is>
      </c>
      <c r="BE55" s="302" t="inlineStr">
        <is>
          <t>N/A</t>
        </is>
      </c>
      <c r="BF55" s="302" t="inlineStr">
        <is>
          <t>N/A</t>
        </is>
      </c>
      <c r="BG55" s="302" t="inlineStr">
        <is>
          <t>N/A</t>
        </is>
      </c>
      <c r="BH55" s="302" t="inlineStr">
        <is>
          <t>H49</t>
        </is>
      </c>
      <c r="BI55" s="302" t="inlineStr">
        <is>
          <t>CO2</t>
        </is>
      </c>
      <c r="BJ55" s="302" t="inlineStr">
        <is>
          <t>正向</t>
        </is>
      </c>
      <c r="BK55" s="302" t="inlineStr">
        <is>
          <t>污染防治；能源安全</t>
        </is>
      </c>
      <c r="BL55" s="302" t="inlineStr">
        <is>
          <t>中华人民共和国车船税法第五条；财税〔2018〕74号；工信部 财政部 税务总局公告2024年第10号</t>
        </is>
      </c>
      <c r="BM55" s="302" t="inlineStr">
        <is>
          <t>https://guangdong.chinatax.gov.cn/gdsw/zjfg/2025-10/11/content_a027bb417fc0413aa2dbf4222e5e6f4b.shtml</t>
        </is>
      </c>
      <c r="BN55" s="302" t="inlineStr">
        <is>
          <t>https://fgk.chinatax.gov.cn/zcfgk/c102416/c5203774/content.html</t>
        </is>
      </c>
    </row>
    <row r="56">
      <c r="A56" s="305" t="inlineStr">
        <is>
          <t>CHNTAXVPTI01S000</t>
        </is>
      </c>
      <c r="B56" s="305" t="inlineStr">
        <is>
          <t>工具</t>
        </is>
      </c>
      <c r="C56" s="305" t="inlineStr">
        <is>
          <t>税收</t>
        </is>
      </c>
      <c r="D56" s="305" t="inlineStr">
        <is>
          <t>车辆购置税优惠</t>
        </is>
      </c>
      <c r="E56" s="305" t="inlineStr">
        <is>
          <t>交通</t>
        </is>
      </c>
      <c r="F56" s="305" t="inlineStr">
        <is>
          <t>道路交通；乘用车；新能源汽车</t>
        </is>
      </c>
      <c r="G56" s="305" t="inlineStr">
        <is>
          <t>新能源汽车车辆购置税减免政策</t>
        </is>
      </c>
      <c r="H56" s="305" t="inlineStr">
        <is>
          <t>New energy vehicle purchase tax exemption and reduction policy</t>
        </is>
      </c>
      <c r="I56" s="305" t="inlineStr">
        <is>
          <t>新能源汽车推广政策</t>
        </is>
      </c>
      <c r="J56" s="305" t="inlineStr">
        <is>
          <t>中国对符合条件的新能源汽车免征或减半征收车辆购置税。2014年原始政策规定，自2014年9月1日至2017年12月31日，对购置的新能源汽车免征车辆购置税。2023年延续和优化政策将支持延长至2027年底：2024年1月1日至2025年12月31日期间购置的新能源汽车免征车辆购置税，每辆新能源乘用车免税额不超过3万元；2026年1月1日至2027年12月31日期间购置的新能源汽车减半征收车辆购置税，每辆新能源乘用车减税额不超过1.5万元。</t>
        </is>
      </c>
      <c r="K56" s="305" t="inlineStr">
        <is>
          <t>产业发展；绿色消费；绿色经济</t>
        </is>
      </c>
      <c r="L56" s="305" t="inlineStr">
        <is>
          <t>直接</t>
        </is>
      </c>
      <c r="M56" s="305" t="inlineStr">
        <is>
          <t>需求侧</t>
        </is>
      </c>
      <c r="N56" s="305" t="inlineStr">
        <is>
          <t>中国</t>
        </is>
      </c>
      <c r="O56" s="305" t="inlineStr">
        <is>
          <t>国家</t>
        </is>
      </c>
      <c r="P56" s="305" t="inlineStr">
        <is>
          <t>N/A</t>
        </is>
      </c>
      <c r="Q56" s="305" t="inlineStr">
        <is>
          <t>01/08/2014</t>
        </is>
      </c>
      <c r="R56" s="305" t="inlineStr">
        <is>
          <t>01/09/2014</t>
        </is>
      </c>
      <c r="S56" s="305" t="inlineStr">
        <is>
          <t>31/12/2027</t>
        </is>
      </c>
      <c r="T56" s="305" t="inlineStr">
        <is>
          <t>19/06/2023</t>
        </is>
      </c>
      <c r="U56" s="305" t="inlineStr">
        <is>
          <t>2023年公告将政策延续并优化至31/12/2027：2024-2025年购置的符合条件新能源汽车免征车辆购置税，新能源乘用车每辆免税额不超过3万元；2026-2027年购置的符合条件新能源汽车减半征收车辆购置税，新能源乘用车每辆减税额不超过1.5万元。</t>
        </is>
      </c>
      <c r="V56" s="305">
        <f>IF(R56="","生效",IF(R56="N/A","生效",IF(TODAY()&lt;DATE(VALUE(RIGHT(R56,4)),VALUE(MID(R56,4,2)),VALUE(LEFT(R56,2))),"计划实施",IF(S56="","生效",IF(S56="N/A","生效",IF(TODAY()&lt;DATE(VALUE(RIGHT(S56,4)),VALUE(MID(S56,4,2)),VALUE(LEFT(S56,2))),"生效","已终止"))))))</f>
        <v/>
      </c>
      <c r="W56" s="305" t="inlineStr">
        <is>
          <t>财政部；税务总局；工业和信息化部</t>
        </is>
      </c>
      <c r="X56" s="305" t="inlineStr">
        <is>
          <t>道路运输车辆；汽车</t>
        </is>
      </c>
      <c r="Y56" s="305" t="inlineStr">
        <is>
          <t>新建</t>
        </is>
      </c>
      <c r="Z56" s="305" t="inlineStr">
        <is>
          <t>符合条件的新能源汽车，包括列入免征或减免车辆购置税新能源汽车车型目录的纯电动汽车、插电式混合动力汽车（含增程式）和燃料电池汽车。</t>
        </is>
      </c>
      <c r="AA56" s="305" t="inlineStr">
        <is>
          <t>N/A</t>
        </is>
      </c>
      <c r="AB56" s="305" t="inlineStr">
        <is>
          <t>2024-2025年购置的符合条件新能源汽车免征车辆购置税，新能源乘用车每辆免税额不超过3万元；2026-2027年购置的符合条件新能源汽车减半征收车辆购置税，新能源乘用车每辆减税额不超过1.5万元。</t>
        </is>
      </c>
      <c r="AC56" s="305" t="inlineStr">
        <is>
          <t>个人；企业</t>
        </is>
      </c>
      <c r="AD56" s="305" t="inlineStr">
        <is>
          <t>符合条件新能源汽车的购买者；车辆销售方和生产企业配合车型目录和税务资料管理。</t>
        </is>
      </c>
      <c r="AE56" s="305" t="inlineStr">
        <is>
          <t>购置、租赁或改装</t>
        </is>
      </c>
      <c r="AF56" s="305" t="inlineStr">
        <is>
          <t>购买符合条件的新能源汽车，并申报车辆购置税免征或减半征收。</t>
        </is>
      </c>
      <c r="AG56" s="305" t="inlineStr">
        <is>
          <t>100；50</t>
        </is>
      </c>
      <c r="AH56" s="305" t="inlineStr">
        <is>
          <t>%车辆购置税免征/减征</t>
        </is>
      </c>
      <c r="AI56" s="305" t="inlineStr">
        <is>
          <t>2024-2025年购置的符合条件新能源汽车免征车辆购置税，新能源乘用车每辆免税额不超过3万元；2026-2027年购置的符合条件新能源汽车减半征收车辆购置税，新能源乘用车每辆减税额不超过1.5万元。来源：2023年财政部、税务总局、工业和信息化部公告。</t>
        </is>
      </c>
      <c r="AJ56" s="305" t="inlineStr">
        <is>
          <t>车辆须属于列入免征或减免车辆购置税车型目录的新能源汽车；购置日期按机动车销售统一发票或海关关税专用缴款书等有效凭证的开具日期确定。</t>
        </is>
      </c>
      <c r="AK56" s="305" t="inlineStr">
        <is>
          <t>减免税额 = 应纳车辆购置税额 × 适用减免比例，并受新能源乘用车单车上限约束。</t>
        </is>
      </c>
      <c r="AL56" s="305" t="inlineStr">
        <is>
          <t>2024-2025年新能源乘用车单车免税额上限为3万元；2026-2027年新能源乘用车单车减税额上限为1.5万元。</t>
        </is>
      </c>
      <c r="AM56" s="305" t="inlineStr">
        <is>
          <t>N/A</t>
        </is>
      </c>
      <c r="AN56" s="305" t="inlineStr">
        <is>
          <t>N/A</t>
        </is>
      </c>
      <c r="AO56" s="305" t="inlineStr">
        <is>
          <t>N/A</t>
        </is>
      </c>
      <c r="AP56" s="305" t="inlineStr">
        <is>
          <t>N/A</t>
        </is>
      </c>
      <c r="AQ56" s="305" t="inlineStr">
        <is>
          <t>N/A</t>
        </is>
      </c>
      <c r="AR56" s="305" t="inlineStr">
        <is>
          <t>N/A</t>
        </is>
      </c>
      <c r="AS56" s="305" t="inlineStr">
        <is>
          <t>N/A</t>
        </is>
      </c>
      <c r="AT56" s="305" t="inlineStr">
        <is>
          <t>N/A</t>
        </is>
      </c>
      <c r="AU56" s="305" t="inlineStr">
        <is>
          <t>N/A</t>
        </is>
      </c>
      <c r="AV56" s="305" t="inlineStr">
        <is>
          <t>N/A</t>
        </is>
      </c>
      <c r="AW56" s="305" t="inlineStr">
        <is>
          <t>N/A</t>
        </is>
      </c>
      <c r="AX56" s="305" t="inlineStr">
        <is>
          <t>N/A</t>
        </is>
      </c>
      <c r="AY56" s="305" t="inlineStr">
        <is>
          <t>N/A</t>
        </is>
      </c>
      <c r="AZ56" s="305" t="inlineStr">
        <is>
          <t>N/A</t>
        </is>
      </c>
      <c r="BA56" s="305" t="inlineStr">
        <is>
          <t>N/A</t>
        </is>
      </c>
      <c r="BB56" s="305" t="inlineStr">
        <is>
          <t>N/A</t>
        </is>
      </c>
      <c r="BC56" s="305" t="inlineStr">
        <is>
          <t>N/A</t>
        </is>
      </c>
      <c r="BD56" s="305" t="inlineStr">
        <is>
          <t>N/A</t>
        </is>
      </c>
      <c r="BE56" s="305" t="inlineStr">
        <is>
          <t>N/A</t>
        </is>
      </c>
      <c r="BF56" s="305" t="inlineStr">
        <is>
          <t>N/A</t>
        </is>
      </c>
      <c r="BG56" s="305" t="inlineStr">
        <is>
          <t>N/A</t>
        </is>
      </c>
      <c r="BH56" s="305" t="inlineStr">
        <is>
          <t>C29; G45</t>
        </is>
      </c>
      <c r="BI56" s="305" t="inlineStr">
        <is>
          <t>CO2</t>
        </is>
      </c>
      <c r="BJ56" s="305" t="inlineStr">
        <is>
          <t>正向</t>
        </is>
      </c>
      <c r="BK56" s="305" t="inlineStr">
        <is>
          <t>污染防治；能源安全；产业发展</t>
        </is>
      </c>
      <c r="BL56" s="305" t="inlineStr">
        <is>
          <t>财政部 税务总局 工业和信息化部关于延续和优化新能源汽车车辆购置税减免政策的公告</t>
        </is>
      </c>
      <c r="BM56" s="305" t="inlineStr">
        <is>
          <t>https://szs.mof.gov.cn/zhengcefabu/202306/t20230620_3891500.htm</t>
        </is>
      </c>
      <c r="BN56" s="305" t="inlineStr">
        <is>
          <t>https://policy.mofcom.gov.cn/claw/clawContent.shtml?id=48973</t>
        </is>
      </c>
    </row>
    <row r="57">
      <c r="A57" s="305" t="inlineStr">
        <is>
          <t>CHNADPCPMI01S000</t>
        </is>
      </c>
      <c r="B57" s="305" t="inlineStr">
        <is>
          <t>工具</t>
        </is>
      </c>
      <c r="C57" s="305" t="inlineStr">
        <is>
          <t>行政定价</t>
        </is>
      </c>
      <c r="D57" s="305" t="inlineStr">
        <is>
          <t>容量电价机制</t>
        </is>
      </c>
      <c r="E57" s="305" t="inlineStr">
        <is>
          <t>能源</t>
        </is>
      </c>
      <c r="F57" s="305" t="inlineStr">
        <is>
          <t>电力</t>
        </is>
      </c>
      <c r="G57" s="305" t="inlineStr">
        <is>
          <t>发电侧容量电价机制</t>
        </is>
      </c>
      <c r="H57" s="305" t="inlineStr">
        <is>
          <t>Generation-side capacity pricing mechanism</t>
        </is>
      </c>
      <c r="I57" s="305" t="inlineStr">
        <is>
          <t>N/A</t>
        </is>
      </c>
      <c r="J57" s="305" t="inlineStr">
        <is>
          <t>中国发电侧容量电价改革将现有单一制上网电价（仅体现电量价值）改为两部制电价（电量电价+容量电价），对不同技术类型的发电机组和储能设施分别建立容量补偿机制。容量电价按技术类型差异化制定，容量电费通过系统运行费从全体工商业用户回收。涵盖煤电、天然气发电、新型储能和抽水蓄能四类。</t>
        </is>
      </c>
      <c r="K57" s="305" t="inlineStr">
        <is>
          <t>能源安全；可再生能源发展</t>
        </is>
      </c>
      <c r="L57" s="305" t="inlineStr">
        <is>
          <t>间接</t>
        </is>
      </c>
      <c r="M57" s="305" t="inlineStr">
        <is>
          <t>供给侧</t>
        </is>
      </c>
      <c r="N57" s="305" t="inlineStr">
        <is>
          <t>中国</t>
        </is>
      </c>
      <c r="O57" s="305" t="inlineStr">
        <is>
          <t>国家</t>
        </is>
      </c>
      <c r="P57" s="305" t="inlineStr">
        <is>
          <t>N/A</t>
        </is>
      </c>
      <c r="Q57" s="305" t="inlineStr">
        <is>
          <t>08/11/2023</t>
        </is>
      </c>
      <c r="R57" s="305" t="inlineStr">
        <is>
          <t>01/01/2024</t>
        </is>
      </c>
      <c r="S57" s="305" t="inlineStr">
        <is>
          <t>N/A</t>
        </is>
      </c>
      <c r="T57" s="305" t="inlineStr">
        <is>
          <t>27/01/2026</t>
        </is>
      </c>
      <c r="U57" s="305" t="inlineStr">
        <is>
          <t>国家发展改革委、国家能源局发布关于完善发电侧容量电价机制的通知（发改价格〔2026〕114号），将天然气发电、新型储能、抽水蓄能纳入容量电价机制，调整煤电容量电价固定成本回收比例，建立统一监管框架。</t>
        </is>
      </c>
      <c r="V57" s="305">
        <f>IF(R57="","生效",IF(R57="N/A","生效",IF(TODAY()&lt;DATE(VALUE(RIGHT(R57,4)),VALUE(MID(R57,4,2)),VALUE(LEFT(R57,2))),"计划实施",IF(S57="","生效",IF(S57="N/A","生效",IF(TODAY()&lt;DATE(VALUE(RIGHT(S57,4)),VALUE(MID(S57,4,2)),VALUE(LEFT(S57,2))),"生效","已终止"))))))</f>
        <v/>
      </c>
      <c r="W57" s="305" t="inlineStr">
        <is>
          <t>国家发展和改革委员会；国家能源局</t>
        </is>
      </c>
      <c r="X57" s="305" t="inlineStr">
        <is>
          <t>发电机组；储能设施</t>
        </is>
      </c>
      <c r="Y57" s="305" t="inlineStr">
        <is>
          <t>新建；既有</t>
        </is>
      </c>
      <c r="Z57" s="305" t="inlineStr">
        <is>
          <t>煤电：合规、并网、在运的公用煤电机组。不含自备电厂、未并网或已关停机组的煤电机组。天然气发电：合规、并网、在运的公用天然气发电机组。新型储能：合规的独立储能电站。抽水蓄能：合规的在运抽水蓄能电站。</t>
        </is>
      </c>
      <c r="AA57" s="305" t="inlineStr">
        <is>
          <t>N/A</t>
        </is>
      </c>
      <c r="AB57" s="305" t="inlineStr">
        <is>
          <t>N/A</t>
        </is>
      </c>
      <c r="AC57" s="305" t="inlineStr">
        <is>
          <t>企业</t>
        </is>
      </c>
      <c r="AD57" s="305" t="inlineStr">
        <is>
          <t>拥有合规、并网、在运发电机组或储能设施的发电企业或储能运营商。</t>
        </is>
      </c>
      <c r="AE57" s="305" t="inlineStr">
        <is>
          <t>生产、发电或转化；购买或使用</t>
        </is>
      </c>
      <c r="AF57" s="305" t="inlineStr">
        <is>
          <t>发电机组提供可用容量；储能设施基于可用容量和放电时长提供容量支撑。</t>
        </is>
      </c>
      <c r="AG57" s="305" t="inlineStr">
        <is>
          <t>见各子方案</t>
        </is>
      </c>
      <c r="AH57" s="305" t="inlineStr">
        <is>
          <t>见各子方案</t>
        </is>
      </c>
      <c r="AI57" s="305" t="inlineStr">
        <is>
          <t>容量电价或补偿标准因技术类型而异，详见各子方案。容量电费通过系统运行费从全体工商业用户按用电量均摊回收。</t>
        </is>
      </c>
      <c r="AJ57" s="305" t="inlineStr">
        <is>
          <t>发电企业和储能运营商须按调度指令提供可用容量；各技术类型的容量电价标准和考核结算规则详见各子方案。容量电费通过系统运行费从全体工商业用户按用电量回收。</t>
        </is>
      </c>
      <c r="AK57" s="305" t="inlineStr">
        <is>
          <t>电网企业根据机组申报最大出力及实际调度考核结果按月计算容量电费。</t>
        </is>
      </c>
      <c r="AL57" s="305" t="inlineStr">
        <is>
          <t>月度容量电费=容量电价×机组申报最大出力÷12，按月考核调整和结算。</t>
        </is>
      </c>
      <c r="AM57" s="305" t="inlineStr">
        <is>
          <t>N/A</t>
        </is>
      </c>
      <c r="AN57" s="305" t="inlineStr">
        <is>
          <t>N/A</t>
        </is>
      </c>
      <c r="AO57" s="305" t="inlineStr">
        <is>
          <t>N/A</t>
        </is>
      </c>
      <c r="AP57" s="305" t="inlineStr">
        <is>
          <t>N/A</t>
        </is>
      </c>
      <c r="AQ57" s="305" t="inlineStr">
        <is>
          <t>N/A</t>
        </is>
      </c>
      <c r="AR57" s="305" t="inlineStr">
        <is>
          <t>N/A</t>
        </is>
      </c>
      <c r="AS57" s="305" t="inlineStr">
        <is>
          <t>N/A</t>
        </is>
      </c>
      <c r="AT57" s="305" t="inlineStr">
        <is>
          <t>N/A</t>
        </is>
      </c>
      <c r="AU57" s="305" t="inlineStr">
        <is>
          <t>N/A</t>
        </is>
      </c>
      <c r="AV57" s="305" t="inlineStr">
        <is>
          <t>N/A</t>
        </is>
      </c>
      <c r="AW57" s="305" t="inlineStr">
        <is>
          <t>N/A</t>
        </is>
      </c>
      <c r="AX57" s="305" t="inlineStr">
        <is>
          <t>N/A</t>
        </is>
      </c>
      <c r="AY57" s="305" t="inlineStr">
        <is>
          <t>N/A</t>
        </is>
      </c>
      <c r="AZ57" s="305" t="inlineStr">
        <is>
          <t>N/A</t>
        </is>
      </c>
      <c r="BA57" s="305" t="inlineStr">
        <is>
          <t>N/A</t>
        </is>
      </c>
      <c r="BB57" s="305" t="inlineStr">
        <is>
          <t>N/A</t>
        </is>
      </c>
      <c r="BC57" s="305" t="inlineStr">
        <is>
          <t>N/A</t>
        </is>
      </c>
      <c r="BD57" s="305" t="inlineStr">
        <is>
          <t>N/A</t>
        </is>
      </c>
      <c r="BE57" s="305" t="inlineStr">
        <is>
          <t>N/A</t>
        </is>
      </c>
      <c r="BF57" s="305" t="inlineStr">
        <is>
          <t>N/A</t>
        </is>
      </c>
      <c r="BG57" s="305" t="inlineStr">
        <is>
          <t>N/A</t>
        </is>
      </c>
      <c r="BH57" s="305" t="inlineStr">
        <is>
          <t>D35</t>
        </is>
      </c>
      <c r="BI57" s="305" t="inlineStr">
        <is>
          <t>CO2</t>
        </is>
      </c>
      <c r="BJ57" s="305" t="inlineStr">
        <is>
          <t>正向</t>
        </is>
      </c>
      <c r="BK57" s="305" t="inlineStr">
        <is>
          <t>污染防治</t>
        </is>
      </c>
      <c r="BL57" s="305" t="inlineStr">
        <is>
          <t>关于建立煤电容量电价机制的通知（发改价格〔2023〕1501号）；关于完善发电侧容量电价机制的通知（发改价格〔2026〕114号）</t>
        </is>
      </c>
      <c r="BM57" s="305" t="inlineStr">
        <is>
          <t>https://www.gov.cn/zhengce/zhengceku/202311/content_6914744.htm</t>
        </is>
      </c>
      <c r="BN57" s="305" t="inlineStr">
        <is>
          <t>https://www.ndrc.gov.cn/xxgk/zcfb/tz/202311/t20231110_1361897.html; https://www.gov.cn/zhengce/zhengceku/202601/content_7056676.htm</t>
        </is>
      </c>
    </row>
    <row r="58">
      <c r="A58" s="302" t="inlineStr">
        <is>
          <t>CHNADPCPMI01S001</t>
        </is>
      </c>
      <c r="B58" s="302" t="inlineStr">
        <is>
          <t>子方案</t>
        </is>
      </c>
      <c r="C58" s="302" t="inlineStr">
        <is>
          <t>行政定价</t>
        </is>
      </c>
      <c r="D58" s="302" t="inlineStr">
        <is>
          <t>容量电价机制</t>
        </is>
      </c>
      <c r="E58" s="302" t="inlineStr">
        <is>
          <t>能源</t>
        </is>
      </c>
      <c r="F58" s="302" t="inlineStr">
        <is>
          <t>煤电</t>
        </is>
      </c>
      <c r="G58" s="302" t="inlineStr">
        <is>
          <t>煤电容量电价</t>
        </is>
      </c>
      <c r="H58" s="302" t="inlineStr">
        <is>
          <t>Coal-fired capacity pricing</t>
        </is>
      </c>
      <c r="I58" s="302" t="inlineStr">
        <is>
          <t>N/A</t>
        </is>
      </c>
      <c r="J58" s="302" t="inlineStr">
        <is>
          <t>将现有煤电单一制上网电价（仅体现电量价值）改为两部制电价（电量电价+容量电价），对合规在运的公用煤电机组按固定成本标准和回收比例确定容量电价。固定成本标准为全国统一的330元/千瓦/年，2024-2025年多数省份回收比例为30%（即100元/千瓦/年），部分省份按50%执行。2026年起通过发改价格〔2026〕114号文将多数省份回收比例提高至不低于50%，云南等部分省份按不低于70%执行。容量电费纳入系统运行费，由工商业用户按用电量分摊。</t>
        </is>
      </c>
      <c r="K58" s="302" t="inlineStr">
        <is>
          <t>能源安全</t>
        </is>
      </c>
      <c r="L58" s="302" t="inlineStr">
        <is>
          <t>间接</t>
        </is>
      </c>
      <c r="M58" s="302" t="inlineStr">
        <is>
          <t>供给侧</t>
        </is>
      </c>
      <c r="N58" s="302" t="inlineStr">
        <is>
          <t>中国</t>
        </is>
      </c>
      <c r="O58" s="302" t="inlineStr">
        <is>
          <t>国家</t>
        </is>
      </c>
      <c r="P58" s="302" t="inlineStr">
        <is>
          <t>N/A</t>
        </is>
      </c>
      <c r="Q58" s="302" t="inlineStr">
        <is>
          <t>08/11/2023</t>
        </is>
      </c>
      <c r="R58" s="302" t="inlineStr">
        <is>
          <t>01/01/2024</t>
        </is>
      </c>
      <c r="S58" s="302" t="inlineStr">
        <is>
          <t>N/A</t>
        </is>
      </c>
      <c r="T58" s="302" t="inlineStr">
        <is>
          <t>27/01/2026</t>
        </is>
      </c>
      <c r="U58" s="302" t="inlineStr">
        <is>
          <t>发改价格〔2026〕114号将煤电容量电价固定成本回收比例从多数省份30%提高至不低于50%，云南等部分省份不低于70%。</t>
        </is>
      </c>
      <c r="V58" s="302">
        <f>IF(R58="","生效",IF(R58="N/A","生效",IF(TODAY()&lt;DATE(VALUE(RIGHT(R58,4)),VALUE(MID(R58,4,2)),VALUE(LEFT(R58,2))),"计划实施",IF(S58="","生效",IF(S58="N/A","生效",IF(TODAY()&lt;DATE(VALUE(RIGHT(S58,4)),VALUE(MID(S58,4,2)),VALUE(LEFT(S58,2))),"生效","已终止"))))))</f>
        <v/>
      </c>
      <c r="W58" s="302" t="inlineStr">
        <is>
          <t>国家发展和改革委员会；国家能源局</t>
        </is>
      </c>
      <c r="X58" s="302" t="inlineStr">
        <is>
          <t>煤电机组</t>
        </is>
      </c>
      <c r="Y58" s="302" t="inlineStr">
        <is>
          <t>新建；既有</t>
        </is>
      </c>
      <c r="Z58" s="302" t="inlineStr">
        <is>
          <t>合规、并网、在运的公用煤电机组。不含自备电厂、未并网或已关停机组的煤电机组，不包括不符合能耗、环保、灵活调节要求的煤电机组。</t>
        </is>
      </c>
      <c r="AA58" s="302" t="inlineStr">
        <is>
          <t>N/A</t>
        </is>
      </c>
      <c r="AB58" s="302" t="inlineStr">
        <is>
          <t>N/A</t>
        </is>
      </c>
      <c r="AC58" s="302" t="inlineStr">
        <is>
          <t>企业</t>
        </is>
      </c>
      <c r="AD58" s="302" t="inlineStr">
        <is>
          <t>拥有合规、并网、在运公用煤电机组的发电企业。</t>
        </is>
      </c>
      <c r="AE58" s="302" t="inlineStr">
        <is>
          <t>生产、发电或转化</t>
        </is>
      </c>
      <c r="AF58" s="302" t="inlineStr">
        <is>
          <t>煤电机组申报最大出力并按调度指令提供可用容量。</t>
        </is>
      </c>
      <c r="AG58" s="302" t="inlineStr">
        <is>
          <t>330; 100; 165</t>
        </is>
      </c>
      <c r="AH58" s="302" t="inlineStr">
        <is>
          <t>元/千瓦/年</t>
        </is>
      </c>
      <c r="AI58" s="302" t="inlineStr">
        <is>
          <t>全国统一固定成本标准：330元/千瓦/年。2024-2025年回收比例：多数省份30%（即100元/千瓦/年），部分省份50%（即165元/千瓦/年）。2026年起：多数省份不低于50%，云南等部分省份不低于70%（来源：发改价格〔2023〕1501号；发改价格〔2026〕114号）。</t>
        </is>
      </c>
      <c r="AJ58" s="302" t="inlineStr">
        <is>
          <t>煤电机组按月申报最大出力，容量电费按月结算。容量电费纳入系统运行费，由工商业用户按用电量分摊。机组需通过调度考核方可全额获得容量电费。</t>
        </is>
      </c>
      <c r="AK58" s="302" t="inlineStr">
        <is>
          <t>电网企业根据机组申报最大出力及实际调度考核结果按月计算容量电费。</t>
        </is>
      </c>
      <c r="AL58" s="302" t="inlineStr">
        <is>
          <t>容量电价=固定成本标准（330元/千瓦/年）×回收比例（30%至不低于50%）。月度容量电费=容量电价×机组申报最大出力÷12，按月考核调整和结算。</t>
        </is>
      </c>
      <c r="AM58" s="302" t="inlineStr">
        <is>
          <t>N/A</t>
        </is>
      </c>
      <c r="AN58" s="302" t="inlineStr">
        <is>
          <t>N/A</t>
        </is>
      </c>
      <c r="AO58" s="302" t="inlineStr">
        <is>
          <t>N/A</t>
        </is>
      </c>
      <c r="AP58" s="302" t="inlineStr">
        <is>
          <t>N/A</t>
        </is>
      </c>
      <c r="AQ58" s="302" t="inlineStr">
        <is>
          <t>N/A</t>
        </is>
      </c>
      <c r="AR58" s="302" t="inlineStr">
        <is>
          <t>N/A</t>
        </is>
      </c>
      <c r="AS58" s="302" t="inlineStr">
        <is>
          <t>N/A</t>
        </is>
      </c>
      <c r="AT58" s="302" t="inlineStr">
        <is>
          <t>N/A</t>
        </is>
      </c>
      <c r="AU58" s="302" t="inlineStr">
        <is>
          <t>N/A</t>
        </is>
      </c>
      <c r="AV58" s="302" t="inlineStr">
        <is>
          <t>N/A</t>
        </is>
      </c>
      <c r="AW58" s="302" t="inlineStr">
        <is>
          <t>N/A</t>
        </is>
      </c>
      <c r="AX58" s="302" t="inlineStr">
        <is>
          <t>N/A</t>
        </is>
      </c>
      <c r="AY58" s="302" t="inlineStr">
        <is>
          <t>N/A</t>
        </is>
      </c>
      <c r="AZ58" s="302" t="inlineStr">
        <is>
          <t>N/A</t>
        </is>
      </c>
      <c r="BA58" s="302" t="inlineStr">
        <is>
          <t>N/A</t>
        </is>
      </c>
      <c r="BB58" s="302" t="inlineStr">
        <is>
          <t>N/A</t>
        </is>
      </c>
      <c r="BC58" s="302" t="inlineStr">
        <is>
          <t>N/A</t>
        </is>
      </c>
      <c r="BD58" s="302" t="inlineStr">
        <is>
          <t>N/A</t>
        </is>
      </c>
      <c r="BE58" s="302" t="inlineStr">
        <is>
          <t>N/A</t>
        </is>
      </c>
      <c r="BF58" s="302" t="inlineStr">
        <is>
          <t>N/A</t>
        </is>
      </c>
      <c r="BG58" s="302" t="inlineStr">
        <is>
          <t>N/A</t>
        </is>
      </c>
      <c r="BH58" s="302" t="inlineStr">
        <is>
          <t>D35</t>
        </is>
      </c>
      <c r="BI58" s="302" t="inlineStr">
        <is>
          <t>CO2</t>
        </is>
      </c>
      <c r="BJ58" s="302" t="inlineStr">
        <is>
          <t>未知</t>
        </is>
      </c>
      <c r="BK58" s="302" t="inlineStr">
        <is>
          <t>能源安全；可再生能源发展</t>
        </is>
      </c>
      <c r="BL58" s="302" t="inlineStr">
        <is>
          <t>关于建立煤电容量电价机制的通知（发改价格〔2023〕1501号）</t>
        </is>
      </c>
      <c r="BM58" s="302" t="inlineStr">
        <is>
          <t>https://www.gov.cn/zhengce/zhengceku/202311/content_6914744.htm</t>
        </is>
      </c>
      <c r="BN58" s="302" t="inlineStr">
        <is>
          <t>https://www.ndrc.gov.cn/xxgk/zcfb/tz/202311/t20231110_1361897.html</t>
        </is>
      </c>
    </row>
    <row r="59">
      <c r="A59" s="302" t="inlineStr">
        <is>
          <t>CHNADPCPMI01S002</t>
        </is>
      </c>
      <c r="B59" s="302" t="inlineStr">
        <is>
          <t>子方案</t>
        </is>
      </c>
      <c r="C59" s="302" t="inlineStr">
        <is>
          <t>行政定价</t>
        </is>
      </c>
      <c r="D59" s="302" t="inlineStr">
        <is>
          <t>容量电价机制</t>
        </is>
      </c>
      <c r="E59" s="302" t="inlineStr">
        <is>
          <t>能源</t>
        </is>
      </c>
      <c r="F59" s="302" t="inlineStr">
        <is>
          <t>天然气发电</t>
        </is>
      </c>
      <c r="G59" s="302" t="inlineStr">
        <is>
          <t>天然气发电容量电价</t>
        </is>
      </c>
      <c r="H59" s="302" t="inlineStr">
        <is>
          <t>Natural gas-fired capacity pricing</t>
        </is>
      </c>
      <c r="I59" s="302" t="inlineStr">
        <is>
          <t>N/A</t>
        </is>
      </c>
      <c r="J59" s="302" t="inlineStr">
        <is>
          <t>将天然气发电机组纳入发电侧容量电价机制，容量电费标准由省级价格主管部门会同能源主管部门自主确定，无全国统一标准。天然气发电机组须按调度指令提供调峰和调节服务，容量电费通过系统运行费从工商业用户回收。</t>
        </is>
      </c>
      <c r="K59" s="302" t="inlineStr">
        <is>
          <t>能源安全</t>
        </is>
      </c>
      <c r="L59" s="302" t="inlineStr">
        <is>
          <t>间接</t>
        </is>
      </c>
      <c r="M59" s="302" t="inlineStr">
        <is>
          <t>供给侧</t>
        </is>
      </c>
      <c r="N59" s="302" t="inlineStr">
        <is>
          <t>中国</t>
        </is>
      </c>
      <c r="O59" s="302" t="inlineStr">
        <is>
          <t>国家</t>
        </is>
      </c>
      <c r="P59" s="302" t="inlineStr">
        <is>
          <t>N/A</t>
        </is>
      </c>
      <c r="Q59" s="302" t="inlineStr">
        <is>
          <t>27/01/2026</t>
        </is>
      </c>
      <c r="R59" s="302" t="inlineStr">
        <is>
          <t>27/01/2026</t>
        </is>
      </c>
      <c r="S59" s="302" t="inlineStr">
        <is>
          <t>N/A</t>
        </is>
      </c>
      <c r="T59" s="302" t="inlineStr">
        <is>
          <t>N/A</t>
        </is>
      </c>
      <c r="U59" s="302" t="inlineStr">
        <is>
          <t>N/A</t>
        </is>
      </c>
      <c r="V59" s="302">
        <f>IF(R59="","生效",IF(R59="N/A","生效",IF(TODAY()&lt;DATE(VALUE(RIGHT(R59,4)),VALUE(MID(R59,4,2)),VALUE(LEFT(R59,2))),"计划实施",IF(S59="","生效",IF(S59="N/A","生效",IF(TODAY()&lt;DATE(VALUE(RIGHT(S59,4)),VALUE(MID(S59,4,2)),VALUE(LEFT(S59,2))),"生效","已终止"))))))</f>
        <v/>
      </c>
      <c r="W59" s="302" t="inlineStr">
        <is>
          <t>国家发展和改革委员会；国家能源局</t>
        </is>
      </c>
      <c r="X59" s="302" t="inlineStr">
        <is>
          <t>天然气发电机组</t>
        </is>
      </c>
      <c r="Y59" s="302" t="inlineStr">
        <is>
          <t>新建；既有</t>
        </is>
      </c>
      <c r="Z59" s="302" t="inlineStr">
        <is>
          <t>合规、并网、在运的公用天然气发电机组。</t>
        </is>
      </c>
      <c r="AA59" s="302" t="inlineStr">
        <is>
          <t>N/A</t>
        </is>
      </c>
      <c r="AB59" s="302" t="inlineStr">
        <is>
          <t>N/A</t>
        </is>
      </c>
      <c r="AC59" s="302" t="inlineStr">
        <is>
          <t>企业</t>
        </is>
      </c>
      <c r="AD59" s="302" t="inlineStr">
        <is>
          <t>拥有合规、并网天然气发电机组的发电企业。</t>
        </is>
      </c>
      <c r="AE59" s="302" t="inlineStr">
        <is>
          <t>生产、发电或转化</t>
        </is>
      </c>
      <c r="AF59" s="302" t="inlineStr">
        <is>
          <t>天然气发电机组申报可用容量并按调度指令提供调峰和调节服务。</t>
        </is>
      </c>
      <c r="AG59" s="302" t="inlineStr">
        <is>
          <t>N/A</t>
        </is>
      </c>
      <c r="AH59" s="302" t="inlineStr">
        <is>
          <t>N/A</t>
        </is>
      </c>
      <c r="AI59" s="302" t="inlineStr">
        <is>
          <t>由省级价格主管部门会同能源主管部门自主确定，无全国统一标准（来源：发改价格〔2026〕114号）。</t>
        </is>
      </c>
      <c r="AJ59" s="302" t="inlineStr">
        <is>
          <t>天然气发电机组须按调度指令提供可用容量；具体考核和结算规则由省级层面确定。</t>
        </is>
      </c>
      <c r="AK59" s="302" t="inlineStr">
        <is>
          <t>N/A</t>
        </is>
      </c>
      <c r="AL59" s="302" t="inlineStr">
        <is>
          <t>N/A</t>
        </is>
      </c>
      <c r="AM59" s="302" t="inlineStr">
        <is>
          <t>N/A</t>
        </is>
      </c>
      <c r="AN59" s="302" t="inlineStr">
        <is>
          <t>N/A</t>
        </is>
      </c>
      <c r="AO59" s="302" t="inlineStr">
        <is>
          <t>N/A</t>
        </is>
      </c>
      <c r="AP59" s="302" t="inlineStr">
        <is>
          <t>N/A</t>
        </is>
      </c>
      <c r="AQ59" s="302" t="inlineStr">
        <is>
          <t>N/A</t>
        </is>
      </c>
      <c r="AR59" s="302" t="inlineStr">
        <is>
          <t>N/A</t>
        </is>
      </c>
      <c r="AS59" s="302" t="inlineStr">
        <is>
          <t>N/A</t>
        </is>
      </c>
      <c r="AT59" s="302" t="inlineStr">
        <is>
          <t>N/A</t>
        </is>
      </c>
      <c r="AU59" s="302" t="inlineStr">
        <is>
          <t>N/A</t>
        </is>
      </c>
      <c r="AV59" s="302" t="inlineStr">
        <is>
          <t>N/A</t>
        </is>
      </c>
      <c r="AW59" s="302" t="inlineStr">
        <is>
          <t>N/A</t>
        </is>
      </c>
      <c r="AX59" s="302" t="inlineStr">
        <is>
          <t>N/A</t>
        </is>
      </c>
      <c r="AY59" s="302" t="inlineStr">
        <is>
          <t>N/A</t>
        </is>
      </c>
      <c r="AZ59" s="302" t="inlineStr">
        <is>
          <t>N/A</t>
        </is>
      </c>
      <c r="BA59" s="302" t="inlineStr">
        <is>
          <t>N/A</t>
        </is>
      </c>
      <c r="BB59" s="302" t="inlineStr">
        <is>
          <t>N/A</t>
        </is>
      </c>
      <c r="BC59" s="302" t="inlineStr">
        <is>
          <t>N/A</t>
        </is>
      </c>
      <c r="BD59" s="302" t="inlineStr">
        <is>
          <t>N/A</t>
        </is>
      </c>
      <c r="BE59" s="302" t="inlineStr">
        <is>
          <t>N/A</t>
        </is>
      </c>
      <c r="BF59" s="302" t="inlineStr">
        <is>
          <t>N/A</t>
        </is>
      </c>
      <c r="BG59" s="302" t="inlineStr">
        <is>
          <t>N/A</t>
        </is>
      </c>
      <c r="BH59" s="302" t="inlineStr">
        <is>
          <t>D35</t>
        </is>
      </c>
      <c r="BI59" s="302" t="inlineStr">
        <is>
          <t>CO2</t>
        </is>
      </c>
      <c r="BJ59" s="302" t="inlineStr">
        <is>
          <t>未知</t>
        </is>
      </c>
      <c r="BK59" s="302" t="inlineStr">
        <is>
          <t>能源安全；可再生能源发展</t>
        </is>
      </c>
      <c r="BL59" s="302" t="inlineStr">
        <is>
          <t>关于完善发电侧容量电价机制的通知（发改价格〔2026〕114号）</t>
        </is>
      </c>
      <c r="BM59" s="302" t="inlineStr">
        <is>
          <t>https://www.gov.cn/zhengce/zhengceku/202601/content_7056676.htm</t>
        </is>
      </c>
      <c r="BN59" s="302" t="inlineStr">
        <is>
          <t>https://zfxxgk.ndrc.gov.cn/wap/iteminfo.jsp?id=20602</t>
        </is>
      </c>
    </row>
    <row r="60">
      <c r="A60" s="302" t="inlineStr">
        <is>
          <t>CHNADPCPMI01S003</t>
        </is>
      </c>
      <c r="B60" s="302" t="inlineStr">
        <is>
          <t>子方案</t>
        </is>
      </c>
      <c r="C60" s="302" t="inlineStr">
        <is>
          <t>行政定价</t>
        </is>
      </c>
      <c r="D60" s="302" t="inlineStr">
        <is>
          <t>容量电价机制</t>
        </is>
      </c>
      <c r="E60" s="302" t="inlineStr">
        <is>
          <t>能源</t>
        </is>
      </c>
      <c r="F60" s="302" t="inlineStr">
        <is>
          <t>新型储能</t>
        </is>
      </c>
      <c r="G60" s="302" t="inlineStr">
        <is>
          <t>新型储能容量补偿</t>
        </is>
      </c>
      <c r="H60" s="302" t="inlineStr">
        <is>
          <t>New-type energy storage capacity compensation</t>
        </is>
      </c>
      <c r="I60" s="302" t="inlineStr">
        <is>
          <t>N/A</t>
        </is>
      </c>
      <c r="J60" s="302" t="inlineStr">
        <is>
          <t>将独立储能电站纳入发电侧容量电价机制，按容量补偿方式给予支持。容量补偿标准锚定当地煤电容量电价，按储能放电时长折算。独立储能电站须具备独立计量和调度能力，按调度指令提供容量支撑。</t>
        </is>
      </c>
      <c r="K60" s="302" t="inlineStr">
        <is>
          <t>能源安全；可再生能源发展</t>
        </is>
      </c>
      <c r="L60" s="302" t="inlineStr">
        <is>
          <t>间接</t>
        </is>
      </c>
      <c r="M60" s="302" t="inlineStr">
        <is>
          <t>供给侧</t>
        </is>
      </c>
      <c r="N60" s="302" t="inlineStr">
        <is>
          <t>中国</t>
        </is>
      </c>
      <c r="O60" s="302" t="inlineStr">
        <is>
          <t>国家</t>
        </is>
      </c>
      <c r="P60" s="302" t="inlineStr">
        <is>
          <t>N/A</t>
        </is>
      </c>
      <c r="Q60" s="302" t="inlineStr">
        <is>
          <t>27/01/2026</t>
        </is>
      </c>
      <c r="R60" s="302" t="inlineStr">
        <is>
          <t>27/01/2026</t>
        </is>
      </c>
      <c r="S60" s="302" t="inlineStr">
        <is>
          <t>N/A</t>
        </is>
      </c>
      <c r="T60" s="302" t="inlineStr">
        <is>
          <t>N/A</t>
        </is>
      </c>
      <c r="U60" s="302" t="inlineStr">
        <is>
          <t>N/A</t>
        </is>
      </c>
      <c r="V60" s="302">
        <f>IF(R60="","生效",IF(R60="N/A","生效",IF(TODAY()&lt;DATE(VALUE(RIGHT(R60,4)),VALUE(MID(R60,4,2)),VALUE(LEFT(R60,2))),"计划实施",IF(S60="","生效",IF(S60="N/A","生效",IF(TODAY()&lt;DATE(VALUE(RIGHT(S60,4)),VALUE(MID(S60,4,2)),VALUE(LEFT(S60,2))),"生效","已终止"))))))</f>
        <v/>
      </c>
      <c r="W60" s="302" t="inlineStr">
        <is>
          <t>国家发展和改革委员会；国家能源局</t>
        </is>
      </c>
      <c r="X60" s="302" t="inlineStr">
        <is>
          <t>新型储能</t>
        </is>
      </c>
      <c r="Y60" s="302" t="inlineStr">
        <is>
          <t>新建；既有</t>
        </is>
      </c>
      <c r="Z60" s="302" t="inlineStr">
        <is>
          <t>合规的独立储能电站。</t>
        </is>
      </c>
      <c r="AA60" s="302" t="inlineStr">
        <is>
          <t>N/A</t>
        </is>
      </c>
      <c r="AB60" s="302" t="inlineStr">
        <is>
          <t>N/A</t>
        </is>
      </c>
      <c r="AC60" s="302" t="inlineStr">
        <is>
          <t>企业</t>
        </is>
      </c>
      <c r="AD60" s="302" t="inlineStr">
        <is>
          <t>独立储能电站运营商。</t>
        </is>
      </c>
      <c r="AE60" s="302" t="inlineStr">
        <is>
          <t>生产、发电或转化</t>
        </is>
      </c>
      <c r="AF60" s="302" t="inlineStr">
        <is>
          <t>独立储能电站基于可用容量和放电时长提供容量支撑。</t>
        </is>
      </c>
      <c r="AG60" s="302" t="inlineStr">
        <is>
          <t>N/A</t>
        </is>
      </c>
      <c r="AH60" s="302" t="inlineStr">
        <is>
          <t>N/A</t>
        </is>
      </c>
      <c r="AI60" s="302" t="inlineStr">
        <is>
          <t>容量补偿标准锚定当地煤电容量电价，按储能放电时长折算（来源：发改价格〔2026〕114号）。</t>
        </is>
      </c>
      <c r="AJ60" s="302" t="inlineStr">
        <is>
          <t>独立储能电站须具备独立计量和调度能力，按调度指令提供容量支撑；具体考核和结算规则由省级层面确定。</t>
        </is>
      </c>
      <c r="AK60" s="302" t="inlineStr">
        <is>
          <t>N/A</t>
        </is>
      </c>
      <c r="AL60" s="302" t="inlineStr">
        <is>
          <t>N/A</t>
        </is>
      </c>
      <c r="AM60" s="302" t="inlineStr">
        <is>
          <t>N/A</t>
        </is>
      </c>
      <c r="AN60" s="302" t="inlineStr">
        <is>
          <t>N/A</t>
        </is>
      </c>
      <c r="AO60" s="302" t="inlineStr">
        <is>
          <t>N/A</t>
        </is>
      </c>
      <c r="AP60" s="302" t="inlineStr">
        <is>
          <t>N/A</t>
        </is>
      </c>
      <c r="AQ60" s="302" t="inlineStr">
        <is>
          <t>N/A</t>
        </is>
      </c>
      <c r="AR60" s="302" t="inlineStr">
        <is>
          <t>N/A</t>
        </is>
      </c>
      <c r="AS60" s="302" t="inlineStr">
        <is>
          <t>N/A</t>
        </is>
      </c>
      <c r="AT60" s="302" t="inlineStr">
        <is>
          <t>N/A</t>
        </is>
      </c>
      <c r="AU60" s="302" t="inlineStr">
        <is>
          <t>N/A</t>
        </is>
      </c>
      <c r="AV60" s="302" t="inlineStr">
        <is>
          <t>N/A</t>
        </is>
      </c>
      <c r="AW60" s="302" t="inlineStr">
        <is>
          <t>N/A</t>
        </is>
      </c>
      <c r="AX60" s="302" t="inlineStr">
        <is>
          <t>N/A</t>
        </is>
      </c>
      <c r="AY60" s="302" t="inlineStr">
        <is>
          <t>N/A</t>
        </is>
      </c>
      <c r="AZ60" s="302" t="inlineStr">
        <is>
          <t>N/A</t>
        </is>
      </c>
      <c r="BA60" s="302" t="inlineStr">
        <is>
          <t>N/A</t>
        </is>
      </c>
      <c r="BB60" s="302" t="inlineStr">
        <is>
          <t>N/A</t>
        </is>
      </c>
      <c r="BC60" s="302" t="inlineStr">
        <is>
          <t>N/A</t>
        </is>
      </c>
      <c r="BD60" s="302" t="inlineStr">
        <is>
          <t>N/A</t>
        </is>
      </c>
      <c r="BE60" s="302" t="inlineStr">
        <is>
          <t>N/A</t>
        </is>
      </c>
      <c r="BF60" s="302" t="inlineStr">
        <is>
          <t>N/A</t>
        </is>
      </c>
      <c r="BG60" s="302" t="inlineStr">
        <is>
          <t>N/A</t>
        </is>
      </c>
      <c r="BH60" s="302" t="inlineStr">
        <is>
          <t>D35</t>
        </is>
      </c>
      <c r="BI60" s="302" t="inlineStr">
        <is>
          <t>CO2</t>
        </is>
      </c>
      <c r="BJ60" s="302" t="inlineStr">
        <is>
          <t>正向</t>
        </is>
      </c>
      <c r="BK60" s="302" t="inlineStr">
        <is>
          <t>污染防治</t>
        </is>
      </c>
      <c r="BL60" s="302" t="inlineStr">
        <is>
          <t>关于完善发电侧容量电价机制的通知（发改价格〔2026〕114号）</t>
        </is>
      </c>
      <c r="BM60" s="302" t="inlineStr">
        <is>
          <t>https://www.gov.cn/zhengce/zhengceku/202601/content_7056676.htm</t>
        </is>
      </c>
      <c r="BN60" s="302" t="inlineStr">
        <is>
          <t>https://zfxxgk.ndrc.gov.cn/wap/iteminfo.jsp?id=20602</t>
        </is>
      </c>
    </row>
    <row r="61">
      <c r="A61" s="302" t="inlineStr">
        <is>
          <t>CHNADPCPMI01S004</t>
        </is>
      </c>
      <c r="B61" s="302" t="inlineStr">
        <is>
          <t>子方案</t>
        </is>
      </c>
      <c r="C61" s="302" t="inlineStr">
        <is>
          <t>行政定价</t>
        </is>
      </c>
      <c r="D61" s="302" t="inlineStr">
        <is>
          <t>容量电价机制</t>
        </is>
      </c>
      <c r="E61" s="302" t="inlineStr">
        <is>
          <t>能源</t>
        </is>
      </c>
      <c r="F61" s="302" t="inlineStr">
        <is>
          <t>抽水蓄能</t>
        </is>
      </c>
      <c r="G61" s="302" t="inlineStr">
        <is>
          <t>抽水蓄能容量电价</t>
        </is>
      </c>
      <c r="H61" s="302" t="inlineStr">
        <is>
          <t>Pumped hydro storage capacity pricing</t>
        </is>
      </c>
      <c r="I61" s="302" t="inlineStr">
        <is>
          <t>N/A</t>
        </is>
      </c>
      <c r="J61" s="302" t="inlineStr">
        <is>
          <t>将抽水蓄能电站纳入发电侧容量电价机制，实行容量电价制度。采用经营期定价法，按项目投产时间差异化定价。新建项目投产即按经营期定价法核定容量电价；已运行一定年限的项目按实际运维成本定价。各省具体标准由省级价格主管部门确定（发改价格〔2026〕114号）。</t>
        </is>
      </c>
      <c r="K61" s="302" t="inlineStr">
        <is>
          <t>能源安全；可再生能源发展</t>
        </is>
      </c>
      <c r="L61" s="302" t="inlineStr">
        <is>
          <t>间接</t>
        </is>
      </c>
      <c r="M61" s="302" t="inlineStr">
        <is>
          <t>供给侧</t>
        </is>
      </c>
      <c r="N61" s="302" t="inlineStr">
        <is>
          <t>中国</t>
        </is>
      </c>
      <c r="O61" s="302" t="inlineStr">
        <is>
          <t>国家</t>
        </is>
      </c>
      <c r="P61" s="302" t="inlineStr">
        <is>
          <t>N/A</t>
        </is>
      </c>
      <c r="Q61" s="302" t="inlineStr">
        <is>
          <t>27/01/2026</t>
        </is>
      </c>
      <c r="R61" s="302" t="inlineStr">
        <is>
          <t>27/01/2026</t>
        </is>
      </c>
      <c r="S61" s="302" t="inlineStr">
        <is>
          <t>N/A</t>
        </is>
      </c>
      <c r="T61" s="302" t="inlineStr">
        <is>
          <t>N/A</t>
        </is>
      </c>
      <c r="U61" s="302" t="inlineStr">
        <is>
          <t>N/A</t>
        </is>
      </c>
      <c r="V61" s="302">
        <f>IF(R61="","生效",IF(R61="N/A","生效",IF(TODAY()&lt;DATE(VALUE(RIGHT(R61,4)),VALUE(MID(R61,4,2)),VALUE(LEFT(R61,2))),"计划实施",IF(S61="","生效",IF(S61="N/A","生效",IF(TODAY()&lt;DATE(VALUE(RIGHT(S61,4)),VALUE(MID(S61,4,2)),VALUE(LEFT(S61,2))),"生效","已终止"))))))</f>
        <v/>
      </c>
      <c r="W61" s="302" t="inlineStr">
        <is>
          <t>国家发展和改革委员会；国家能源局</t>
        </is>
      </c>
      <c r="X61" s="302" t="inlineStr">
        <is>
          <t>抽水蓄能</t>
        </is>
      </c>
      <c r="Y61" s="302" t="inlineStr">
        <is>
          <t>新建；既有</t>
        </is>
      </c>
      <c r="Z61" s="302" t="inlineStr">
        <is>
          <t>合规的在运抽水蓄能电站。</t>
        </is>
      </c>
      <c r="AA61" s="302" t="inlineStr">
        <is>
          <t>N/A</t>
        </is>
      </c>
      <c r="AB61" s="302" t="inlineStr">
        <is>
          <t>N/A</t>
        </is>
      </c>
      <c r="AC61" s="302" t="inlineStr">
        <is>
          <t>企业</t>
        </is>
      </c>
      <c r="AD61" s="302" t="inlineStr">
        <is>
          <t>抽水蓄能电站运营商（主要为电网企业和发电企业）。</t>
        </is>
      </c>
      <c r="AE61" s="302" t="inlineStr">
        <is>
          <t>生产、发电或转化</t>
        </is>
      </c>
      <c r="AF61" s="302" t="inlineStr">
        <is>
          <t>抽水蓄能电站提供可用容量和削峰填谷服务。</t>
        </is>
      </c>
      <c r="AG61" s="302" t="inlineStr">
        <is>
          <t>N/A</t>
        </is>
      </c>
      <c r="AH61" s="302" t="inlineStr">
        <is>
          <t>N/A</t>
        </is>
      </c>
      <c r="AI61" s="302" t="inlineStr">
        <is>
          <t>采用经营期定价法，按项目投产时间差异化定价。新建项目投产即核定容量电价；已运行一定年限项目按实际运维成本定价（来源：发改价格〔2026〕114号）。</t>
        </is>
      </c>
      <c r="AJ61" s="302" t="inlineStr">
        <is>
          <t>抽水蓄能电站须按调度指令提供抽水和发电服务；具体考核和结算规则由省级层面确定。</t>
        </is>
      </c>
      <c r="AK61" s="302" t="inlineStr">
        <is>
          <t>N/A</t>
        </is>
      </c>
      <c r="AL61" s="302" t="inlineStr">
        <is>
          <t>N/A</t>
        </is>
      </c>
      <c r="AM61" s="302" t="inlineStr">
        <is>
          <t>N/A</t>
        </is>
      </c>
      <c r="AN61" s="302" t="inlineStr">
        <is>
          <t>N/A</t>
        </is>
      </c>
      <c r="AO61" s="302" t="inlineStr">
        <is>
          <t>N/A</t>
        </is>
      </c>
      <c r="AP61" s="302" t="inlineStr">
        <is>
          <t>N/A</t>
        </is>
      </c>
      <c r="AQ61" s="302" t="inlineStr">
        <is>
          <t>N/A</t>
        </is>
      </c>
      <c r="AR61" s="302" t="inlineStr">
        <is>
          <t>N/A</t>
        </is>
      </c>
      <c r="AS61" s="302" t="inlineStr">
        <is>
          <t>N/A</t>
        </is>
      </c>
      <c r="AT61" s="302" t="inlineStr">
        <is>
          <t>N/A</t>
        </is>
      </c>
      <c r="AU61" s="302" t="inlineStr">
        <is>
          <t>N/A</t>
        </is>
      </c>
      <c r="AV61" s="302" t="inlineStr">
        <is>
          <t>N/A</t>
        </is>
      </c>
      <c r="AW61" s="302" t="inlineStr">
        <is>
          <t>N/A</t>
        </is>
      </c>
      <c r="AX61" s="302" t="inlineStr">
        <is>
          <t>N/A</t>
        </is>
      </c>
      <c r="AY61" s="302" t="inlineStr">
        <is>
          <t>N/A</t>
        </is>
      </c>
      <c r="AZ61" s="302" t="inlineStr">
        <is>
          <t>N/A</t>
        </is>
      </c>
      <c r="BA61" s="302" t="inlineStr">
        <is>
          <t>N/A</t>
        </is>
      </c>
      <c r="BB61" s="302" t="inlineStr">
        <is>
          <t>N/A</t>
        </is>
      </c>
      <c r="BC61" s="302" t="inlineStr">
        <is>
          <t>N/A</t>
        </is>
      </c>
      <c r="BD61" s="302" t="inlineStr">
        <is>
          <t>N/A</t>
        </is>
      </c>
      <c r="BE61" s="302" t="inlineStr">
        <is>
          <t>N/A</t>
        </is>
      </c>
      <c r="BF61" s="302" t="inlineStr">
        <is>
          <t>N/A</t>
        </is>
      </c>
      <c r="BG61" s="302" t="inlineStr">
        <is>
          <t>N/A</t>
        </is>
      </c>
      <c r="BH61" s="302" t="inlineStr">
        <is>
          <t>D35</t>
        </is>
      </c>
      <c r="BI61" s="302" t="inlineStr">
        <is>
          <t>CO2</t>
        </is>
      </c>
      <c r="BJ61" s="302" t="inlineStr">
        <is>
          <t>正向</t>
        </is>
      </c>
      <c r="BK61" s="302" t="inlineStr">
        <is>
          <t>污染防治</t>
        </is>
      </c>
      <c r="BL61" s="302" t="inlineStr">
        <is>
          <t>关于完善发电侧容量电价机制的通知（发改价格〔2026〕114号）</t>
        </is>
      </c>
      <c r="BM61" s="302" t="inlineStr">
        <is>
          <t>https://www.gov.cn/zhengce/zhengceku/202601/content_7056676.htm</t>
        </is>
      </c>
      <c r="BN61" s="302" t="inlineStr">
        <is>
          <t>https://zfxxgk.ndrc.gov.cn/wap/iteminfo.jsp?id=20602</t>
        </is>
      </c>
    </row>
    <row r="62">
      <c r="A62" s="305" t="inlineStr">
        <is>
          <t>CHNADPRITI01S000</t>
        </is>
      </c>
      <c r="B62" s="305" t="inlineStr">
        <is>
          <t>工具</t>
        </is>
      </c>
      <c r="C62" s="305" t="inlineStr">
        <is>
          <t>行政定价</t>
        </is>
      </c>
      <c r="D62" s="305" t="inlineStr">
        <is>
          <t>居民阶梯电价</t>
        </is>
      </c>
      <c r="E62" s="305" t="inlineStr">
        <is>
          <t>建筑</t>
        </is>
      </c>
      <c r="F62" s="305" t="inlineStr">
        <is>
          <t>居民用电</t>
        </is>
      </c>
      <c r="G62" s="305" t="inlineStr">
        <is>
          <t>居民生活用电阶梯电价</t>
        </is>
      </c>
      <c r="H62" s="305" t="inlineStr">
        <is>
          <t>Residential increasing-block tariff</t>
        </is>
      </c>
      <c r="I62" s="305" t="inlineStr">
        <is>
          <t>N/A</t>
        </is>
      </c>
      <c r="J62" s="305" t="inlineStr">
        <is>
          <t>对实行一户一表的城乡居民用户，居民用电实行三档阶梯电价：第一档电量覆盖80%左右居民家庭的月均用电量，电价保持基本稳定；第二档电量覆盖80%-95%居民家庭的月均用电量，电价在第一档基础上每千瓦时加价不低于0.05元；第三档为超出第二档的高档用电，电价在第一档基础上每千瓦时加价约0.30元。各省（自治区、直辖市）根据本地实际确定各档电量和具体价格。</t>
        </is>
      </c>
      <c r="K62" s="305" t="inlineStr">
        <is>
          <t>节能；污染防治</t>
        </is>
      </c>
      <c r="L62" s="305" t="inlineStr">
        <is>
          <t>间接</t>
        </is>
      </c>
      <c r="M62" s="305" t="inlineStr">
        <is>
          <t>需求侧</t>
        </is>
      </c>
      <c r="N62" s="305" t="inlineStr">
        <is>
          <t>中国</t>
        </is>
      </c>
      <c r="O62" s="305" t="inlineStr">
        <is>
          <t>国家</t>
        </is>
      </c>
      <c r="P62" s="305" t="inlineStr">
        <is>
          <t>N/A</t>
        </is>
      </c>
      <c r="Q62" s="305" t="inlineStr">
        <is>
          <t>29/11/2011</t>
        </is>
      </c>
      <c r="R62" s="305" t="inlineStr">
        <is>
          <t>01/07/2012</t>
        </is>
      </c>
      <c r="S62" s="305" t="inlineStr">
        <is>
          <t>N/A</t>
        </is>
      </c>
      <c r="T62" s="305" t="inlineStr">
        <is>
          <t>N/A</t>
        </is>
      </c>
      <c r="U62" s="305" t="inlineStr">
        <is>
          <t>2013年12月，国家发展改革委发布关于完善居民阶梯电价制度的通知，进一步完善居民阶梯电价制度实施要求和执行细则。</t>
        </is>
      </c>
      <c r="V62" s="305">
        <f>IF(R62="","生效",IF(R62="N/A","生效",IF(TODAY()&lt;DATE(VALUE(RIGHT(R62,4)),VALUE(MID(R62,4,2)),VALUE(LEFT(R62,2))),"计划实施",IF(S62="","生效",IF(S62="N/A","生效",IF(TODAY()&lt;DATE(VALUE(RIGHT(S62,4)),VALUE(MID(S62,4,2)),VALUE(LEFT(S62,2))),"生效","已终止"))))))</f>
        <v/>
      </c>
      <c r="W62" s="305" t="inlineStr">
        <is>
          <t>国家发展和改革委员会；省级价格主管部门</t>
        </is>
      </c>
      <c r="X62" s="305" t="inlineStr">
        <is>
          <t>居民用电</t>
        </is>
      </c>
      <c r="Y62" s="305" t="inlineStr">
        <is>
          <t>既有</t>
        </is>
      </c>
      <c r="Z62" s="305" t="inlineStr">
        <is>
          <t>城乡居民一户一表用户的生活用电。出租房屋用户和居住证地址与实际用电地址不符的用户，由各省根据实际情况确定是否执行阶梯电价及具体执行方式。</t>
        </is>
      </c>
      <c r="AA62" s="305" t="inlineStr">
        <is>
          <t>N/A</t>
        </is>
      </c>
      <c r="AB62" s="305" t="inlineStr">
        <is>
          <t>各档电量分档标准：第一档覆盖约80%居民家庭月均用电量；第二档覆盖约80%-95%居民家庭月均用电量；第三档为超出第二档部分。具体分档电量由各省根据本地居民用电实际确定。</t>
        </is>
      </c>
      <c r="AC62" s="305" t="inlineStr">
        <is>
          <t>家庭</t>
        </is>
      </c>
      <c r="AD62" s="305" t="inlineStr">
        <is>
          <t>城乡居民一户一表用户。原则上以住宅为单位，一个房产证明对应一户；未实行一户一表的合表用户，由各省根据实际情况确定计价方式。</t>
        </is>
      </c>
      <c r="AE62" s="305" t="inlineStr">
        <is>
          <t>购买或使用</t>
        </is>
      </c>
      <c r="AF62" s="305" t="inlineStr">
        <is>
          <t>居民日常生活用电，包括但不限于照明、制冷、供暖、炊事、家电等。</t>
        </is>
      </c>
      <c r="AG62" s="305" t="inlineStr">
        <is>
          <t>0.05; 0.30</t>
        </is>
      </c>
      <c r="AH62" s="305" t="inlineStr">
        <is>
          <t>元/千瓦时</t>
        </is>
      </c>
      <c r="AI62" s="305" t="inlineStr">
        <is>
          <t>第二档加价标准：不低于0.05元/千瓦时。第三档加价标准：约0.30元/千瓦时。第一档电价保持基本稳定。各省（自治区、直辖市）可结合实际适当调整具体加价标准（来源：2011年国家发展改革委居民阶梯电价指导意见）。</t>
        </is>
      </c>
      <c r="AJ62" s="305" t="inlineStr">
        <is>
          <t>各省（自治区、直辖市）价格主管部门根据本地居民用电实际，制定阶梯电价分档电量和价格方案，报省级人民政府批准后实施。电网企业按月抄表并按累计用电量分档计价。</t>
        </is>
      </c>
      <c r="AK62" s="305" t="inlineStr">
        <is>
          <t>电网企业按每户每月累计用电量对应各档电价分别计算电费：第一档电量×第一档电价+第二档电量×第二档电价+第三档电量×第三档电价。</t>
        </is>
      </c>
      <c r="AL62" s="305" t="inlineStr">
        <is>
          <t>各省价格主管部门根据本地居民用电量和用电结构，合理确定各档电量和电价标准。电网企业按月累计用电量自动分档计价并出具电费账单。</t>
        </is>
      </c>
      <c r="AM62" s="305" t="inlineStr">
        <is>
          <t>N/A</t>
        </is>
      </c>
      <c r="AN62" s="305" t="inlineStr">
        <is>
          <t>N/A</t>
        </is>
      </c>
      <c r="AO62" s="305" t="inlineStr">
        <is>
          <t>N/A</t>
        </is>
      </c>
      <c r="AP62" s="305" t="inlineStr">
        <is>
          <t>N/A</t>
        </is>
      </c>
      <c r="AQ62" s="305" t="inlineStr">
        <is>
          <t>N/A</t>
        </is>
      </c>
      <c r="AR62" s="305" t="inlineStr">
        <is>
          <t>N/A</t>
        </is>
      </c>
      <c r="AS62" s="305" t="inlineStr">
        <is>
          <t>N/A</t>
        </is>
      </c>
      <c r="AT62" s="305" t="inlineStr">
        <is>
          <t>N/A</t>
        </is>
      </c>
      <c r="AU62" s="305" t="inlineStr">
        <is>
          <t>N/A</t>
        </is>
      </c>
      <c r="AV62" s="305" t="inlineStr">
        <is>
          <t>N/A</t>
        </is>
      </c>
      <c r="AW62" s="305" t="inlineStr">
        <is>
          <t>N/A</t>
        </is>
      </c>
      <c r="AX62" s="305" t="inlineStr">
        <is>
          <t>N/A</t>
        </is>
      </c>
      <c r="AY62" s="305" t="inlineStr">
        <is>
          <t>N/A</t>
        </is>
      </c>
      <c r="AZ62" s="305" t="inlineStr">
        <is>
          <t>N/A</t>
        </is>
      </c>
      <c r="BA62" s="305" t="inlineStr">
        <is>
          <t>N/A</t>
        </is>
      </c>
      <c r="BB62" s="305" t="inlineStr">
        <is>
          <t>N/A</t>
        </is>
      </c>
      <c r="BC62" s="305" t="inlineStr">
        <is>
          <t>N/A</t>
        </is>
      </c>
      <c r="BD62" s="305" t="inlineStr">
        <is>
          <t>N/A</t>
        </is>
      </c>
      <c r="BE62" s="305" t="inlineStr">
        <is>
          <t>N/A</t>
        </is>
      </c>
      <c r="BF62" s="305" t="inlineStr">
        <is>
          <t>N/A</t>
        </is>
      </c>
      <c r="BG62" s="305" t="inlineStr">
        <is>
          <t>N/A</t>
        </is>
      </c>
      <c r="BH62" s="305" t="inlineStr">
        <is>
          <t>D35</t>
        </is>
      </c>
      <c r="BI62" s="305" t="inlineStr">
        <is>
          <t>CO2</t>
        </is>
      </c>
      <c r="BJ62" s="305" t="inlineStr">
        <is>
          <t>正向</t>
        </is>
      </c>
      <c r="BK62" s="305" t="inlineStr">
        <is>
          <t>污染防治</t>
        </is>
      </c>
      <c r="BL62" s="305" t="inlineStr">
        <is>
          <t>关于居民生活用电试行阶梯电价的指导意见（发改价格〔2011〕2617号）；关于完善居民阶梯电价制度的通知（发改价格〔2013〕2523号）</t>
        </is>
      </c>
      <c r="BM62" s="305" t="inlineStr">
        <is>
          <t>https://zfxxgk.ndrc.gov.cn/web/iteminfo.jsp?id=19692</t>
        </is>
      </c>
      <c r="BN62" s="305" t="inlineStr">
        <is>
          <t>https://www.gov.cn/gzdt/2011-12/01/content_2007657.htm</t>
        </is>
      </c>
    </row>
    <row r="63">
      <c r="A63" s="305" t="inlineStr">
        <is>
          <t>CHNADPIDPI01S000</t>
        </is>
      </c>
      <c r="B63" s="305" t="inlineStr">
        <is>
          <t>工具</t>
        </is>
      </c>
      <c r="C63" s="305" t="inlineStr">
        <is>
          <t>行政定价</t>
        </is>
      </c>
      <c r="D63" s="305" t="inlineStr">
        <is>
          <t>工业差别电价</t>
        </is>
      </c>
      <c r="E63" s="305" t="inlineStr">
        <is>
          <t>工业</t>
        </is>
      </c>
      <c r="F63" s="305" t="inlineStr">
        <is>
          <t>电解铝；铁合金；电石；烧碱；水泥；钢铁；铜；锌冶炼</t>
        </is>
      </c>
      <c r="G63" s="305" t="inlineStr">
        <is>
          <t>高耗能行业差别电价制度</t>
        </is>
      </c>
      <c r="H63" s="305" t="inlineStr">
        <is>
          <t>Industrial differentiated electricity pricing</t>
        </is>
      </c>
      <c r="I63" s="305" t="inlineStr">
        <is>
          <t>N/A</t>
        </is>
      </c>
      <c r="J63" s="305" t="inlineStr">
        <is>
          <t>对电解铝、铁合金、电石、烧碱、水泥、钢铁、铜、锌冶炼八个高耗能行业实行差别电价政策。根据国家产业政策，将行业内企业分为鼓励类、限制类和淘汰类，对限制类和淘汰类企业用电在正常电价基础上分别加收0.10元/千瓦时和0.30元/千瓦时的差别电价。差别电价收入纳入省级财政，专项用于节能改造和产业升级。</t>
        </is>
      </c>
      <c r="K63" s="305" t="inlineStr">
        <is>
          <t>产业发展；节能</t>
        </is>
      </c>
      <c r="L63" s="305" t="inlineStr">
        <is>
          <t>直接</t>
        </is>
      </c>
      <c r="M63" s="305" t="inlineStr">
        <is>
          <t>供给侧</t>
        </is>
      </c>
      <c r="N63" s="305" t="inlineStr">
        <is>
          <t>中国</t>
        </is>
      </c>
      <c r="O63" s="305" t="inlineStr">
        <is>
          <t>国家</t>
        </is>
      </c>
      <c r="P63" s="305" t="inlineStr">
        <is>
          <t>N/A</t>
        </is>
      </c>
      <c r="Q63" s="305" t="inlineStr">
        <is>
          <t>01/06/2004</t>
        </is>
      </c>
      <c r="R63" s="305" t="inlineStr">
        <is>
          <t>01/06/2004</t>
        </is>
      </c>
      <c r="S63" s="305" t="inlineStr">
        <is>
          <t>N/A</t>
        </is>
      </c>
      <c r="T63" s="305" t="inlineStr">
        <is>
          <t>29/05/2024</t>
        </is>
      </c>
      <c r="U63" s="305" t="inlineStr">
        <is>
          <t>2024—2025年节能降碳行动方案（国发〔2024〕12号）要求完善高耗能行业差别电价政策。2010年国家发展改革委等部门联合发布关于清理对高耗能企业优惠电价等问题的通知，进一步扩大差别电价实施范围并提高加价标准。</t>
        </is>
      </c>
      <c r="V63" s="305">
        <f>IF(R63="","生效",IF(R63="N/A","生效",IF(TODAY()&lt;DATE(VALUE(RIGHT(R63,4)),VALUE(MID(R63,4,2)),VALUE(LEFT(R63,2))),"计划实施",IF(S63="","生效",IF(S63="N/A","生效",IF(TODAY()&lt;DATE(VALUE(RIGHT(S63,4)),VALUE(MID(S63,4,2)),VALUE(LEFT(S63,2))),"生效","已终止"))))))</f>
        <v/>
      </c>
      <c r="W63" s="305" t="inlineStr">
        <is>
          <t>国家发展和改革委员会；省级价格主管部门</t>
        </is>
      </c>
      <c r="X63" s="305" t="inlineStr">
        <is>
          <t>工业用电</t>
        </is>
      </c>
      <c r="Y63" s="305" t="inlineStr">
        <is>
          <t>新建；既有</t>
        </is>
      </c>
      <c r="Z63" s="305" t="inlineStr">
        <is>
          <t>电解铝、铁合金、电石、烧碱、水泥、钢铁、铜、锌冶炼八个高耗能行业企业的生产用电。</t>
        </is>
      </c>
      <c r="AA63" s="305" t="inlineStr">
        <is>
          <t>N/A</t>
        </is>
      </c>
      <c r="AB63" s="305" t="inlineStr">
        <is>
          <t>按国家产业政策将企业分为鼓励类、限制类和淘汰类，不同类别适用不同加价标准。</t>
        </is>
      </c>
      <c r="AC63" s="305" t="inlineStr">
        <is>
          <t>企业</t>
        </is>
      </c>
      <c r="AD63" s="305" t="inlineStr">
        <is>
          <t>属于上述八个高耗能行业的工业企业。</t>
        </is>
      </c>
      <c r="AE63" s="305" t="inlineStr">
        <is>
          <t>购买或使用</t>
        </is>
      </c>
      <c r="AF63" s="305" t="inlineStr">
        <is>
          <t>高耗能工业企业的生产经营用电。</t>
        </is>
      </c>
      <c r="AG63" s="305" t="inlineStr">
        <is>
          <t>0.10; 0.30</t>
        </is>
      </c>
      <c r="AH63" s="305" t="inlineStr">
        <is>
          <t>元/千瓦时</t>
        </is>
      </c>
      <c r="AI63" s="305" t="inlineStr">
        <is>
          <t>限制类企业加价标准：0.10元/千瓦时；淘汰类企业加价标准：0.30元/千瓦时（来源：2004年国家发展改革委差别电价政策通知；2010年进一步扩大差别电价实施范围的通知）。</t>
        </is>
      </c>
      <c r="AJ63" s="305" t="inlineStr">
        <is>
          <t>省级价格主管部门根据国家产业政策，定期公布本行政区域内高耗能行业企业的产业政策分类及相应差别电价标准，电网企业按分类执行差别电价。</t>
        </is>
      </c>
      <c r="AK63" s="305" t="inlineStr">
        <is>
          <t>省级行业主管部门依据国家产业政策对高耗能企业进行产业政策分类认定；省级价格主管部门按分类核定差别电价标准。</t>
        </is>
      </c>
      <c r="AL63" s="305" t="inlineStr">
        <is>
          <t>电网企业在电费结算时，按企业所属产业政策分类对限制类和淘汰类企业用电量分别加收相应标准的差别电价。差别电价收入单独核算，上缴省级财政。</t>
        </is>
      </c>
      <c r="AM63" s="305" t="inlineStr">
        <is>
          <t>N/A</t>
        </is>
      </c>
      <c r="AN63" s="305" t="inlineStr">
        <is>
          <t>N/A</t>
        </is>
      </c>
      <c r="AO63" s="305" t="inlineStr">
        <is>
          <t>N/A</t>
        </is>
      </c>
      <c r="AP63" s="305" t="inlineStr">
        <is>
          <t>N/A</t>
        </is>
      </c>
      <c r="AQ63" s="305" t="inlineStr">
        <is>
          <t>N/A</t>
        </is>
      </c>
      <c r="AR63" s="305" t="inlineStr">
        <is>
          <t>N/A</t>
        </is>
      </c>
      <c r="AS63" s="305" t="inlineStr">
        <is>
          <t>N/A</t>
        </is>
      </c>
      <c r="AT63" s="305" t="inlineStr">
        <is>
          <t>N/A</t>
        </is>
      </c>
      <c r="AU63" s="305" t="inlineStr">
        <is>
          <t>N/A</t>
        </is>
      </c>
      <c r="AV63" s="305" t="inlineStr">
        <is>
          <t>N/A</t>
        </is>
      </c>
      <c r="AW63" s="305" t="inlineStr">
        <is>
          <t>N/A</t>
        </is>
      </c>
      <c r="AX63" s="305" t="inlineStr">
        <is>
          <t>N/A</t>
        </is>
      </c>
      <c r="AY63" s="305" t="inlineStr">
        <is>
          <t>N/A</t>
        </is>
      </c>
      <c r="AZ63" s="305" t="inlineStr">
        <is>
          <t>N/A</t>
        </is>
      </c>
      <c r="BA63" s="305" t="inlineStr">
        <is>
          <t>N/A</t>
        </is>
      </c>
      <c r="BB63" s="305" t="inlineStr">
        <is>
          <t>N/A</t>
        </is>
      </c>
      <c r="BC63" s="305" t="inlineStr">
        <is>
          <t>N/A</t>
        </is>
      </c>
      <c r="BD63" s="305" t="inlineStr">
        <is>
          <t>N/A</t>
        </is>
      </c>
      <c r="BE63" s="305" t="inlineStr">
        <is>
          <t>N/A</t>
        </is>
      </c>
      <c r="BF63" s="305" t="inlineStr">
        <is>
          <t>N/A</t>
        </is>
      </c>
      <c r="BG63" s="305" t="inlineStr">
        <is>
          <t>N/A</t>
        </is>
      </c>
      <c r="BH63" s="305" t="inlineStr">
        <is>
          <t>D35</t>
        </is>
      </c>
      <c r="BI63" s="305" t="inlineStr">
        <is>
          <t>CO2</t>
        </is>
      </c>
      <c r="BJ63" s="305" t="inlineStr">
        <is>
          <t>正向</t>
        </is>
      </c>
      <c r="BK63" s="305" t="inlineStr">
        <is>
          <t>污染防治；能源安全</t>
        </is>
      </c>
      <c r="BL63" s="305" t="inlineStr">
        <is>
          <t>关于对电解铝等高耗能行业实行差别电价政策的通知（发改价格〔2004〕703号）；关于清理对高耗能企业优惠电价等问题的通知（发改价格〔2010〕782号）</t>
        </is>
      </c>
      <c r="BM63" s="305" t="inlineStr">
        <is>
          <t>https://zfxxgk.ndrc.gov.cn/web/iteminfo.jsp?id=19692</t>
        </is>
      </c>
      <c r="BN63" s="305" t="inlineStr">
        <is>
          <t>https://www.gov.cn/zhengce/zhengceku/202405/content_6951522.htm</t>
        </is>
      </c>
    </row>
  </sheetData>
  <mergeCells count="9">
    <mergeCell ref="BH1:BK1"/>
    <mergeCell ref="BL1:BM1"/>
    <mergeCell ref="X1:AL1"/>
    <mergeCell ref="N1:W1"/>
    <mergeCell ref="C1:F1"/>
    <mergeCell ref="AM1:BE1"/>
    <mergeCell ref="A1:B1"/>
    <mergeCell ref="G1:M1"/>
    <mergeCell ref="BF1:BG1"/>
  </mergeCells>
  <pageMargins left="0.7" right="0.7" top="0.75" bottom="0.75" header="0.3" footer="0.3"/>
  <pageSetup orientation="portrait" paperSize="9"/>
</worksheet>
</file>

<file path=xl/worksheets/sheet8.xml><?xml version="1.0" encoding="utf-8"?>
<worksheet xmlns="http://schemas.openxmlformats.org/spreadsheetml/2006/main">
  <sheetPr>
    <outlinePr summaryBelow="1" summaryRight="1"/>
    <pageSetUpPr/>
  </sheetPr>
  <dimension ref="A1:BA165"/>
  <sheetViews>
    <sheetView topLeftCell="U1" workbookViewId="0">
      <selection activeCell="AY1" sqref="AY1:AZ1"/>
    </sheetView>
  </sheetViews>
  <sheetFormatPr baseColWidth="8" defaultRowHeight="13.5"/>
  <sheetData>
    <row r="1" ht="15.75" customHeight="1">
      <c r="A1" s="32" t="inlineStr">
        <is>
          <t>识别信息</t>
        </is>
      </c>
      <c r="C1" s="43" t="inlineStr">
        <is>
          <t>分类 - 工具类型</t>
        </is>
      </c>
      <c r="G1" s="45" t="inlineStr">
        <is>
          <t>政策描述</t>
        </is>
      </c>
      <c r="N1" s="47" t="inlineStr">
        <is>
          <t>行政信息</t>
        </is>
      </c>
      <c r="X1" s="49" t="inlineStr">
        <is>
          <t>政策规制基础与强度</t>
        </is>
      </c>
      <c r="AM1" s="51" t="inlineStr">
        <is>
          <t>工具特定属性</t>
        </is>
      </c>
      <c r="AS1" s="53" t="inlineStr">
        <is>
          <t>温室气体排放基础</t>
        </is>
      </c>
      <c r="AU1" s="43" t="inlineStr">
        <is>
          <t>分类与指标</t>
        </is>
      </c>
      <c r="AY1" s="47" t="inlineStr">
        <is>
          <t>法规参考</t>
        </is>
      </c>
      <c r="BA1" s="86" t="n"/>
    </row>
    <row r="2" ht="15.75" customHeight="1">
      <c r="A2" s="173" t="inlineStr">
        <is>
          <t>政策工具ID</t>
        </is>
      </c>
      <c r="B2" s="174" t="inlineStr">
        <is>
          <t>工具/子方案</t>
        </is>
      </c>
      <c r="C2" s="175" t="inlineStr">
        <is>
          <t>组别</t>
        </is>
      </c>
      <c r="D2" s="175" t="inlineStr">
        <is>
          <t>路径</t>
        </is>
      </c>
      <c r="E2" s="175" t="inlineStr">
        <is>
          <t>排放部门</t>
        </is>
      </c>
      <c r="F2" s="175" t="inlineStr">
        <is>
          <t>子行业</t>
        </is>
      </c>
      <c r="G2" s="176" t="inlineStr">
        <is>
          <t>本国工具名称</t>
        </is>
      </c>
      <c r="H2" s="176" t="inlineStr">
        <is>
          <t>英文工具名称</t>
        </is>
      </c>
      <c r="I2" s="176" t="inlineStr">
        <is>
          <t>政策包</t>
        </is>
      </c>
      <c r="J2" s="176" t="inlineStr">
        <is>
          <t>描述</t>
        </is>
      </c>
      <c r="K2" s="176" t="inlineStr">
        <is>
          <t>目标</t>
        </is>
      </c>
      <c r="L2" s="176" t="inlineStr">
        <is>
          <t>减缓相关性</t>
        </is>
      </c>
      <c r="M2" s="176" t="inlineStr">
        <is>
          <t>作用渠道</t>
        </is>
      </c>
      <c r="N2" s="177" t="inlineStr">
        <is>
          <t>国家</t>
        </is>
      </c>
      <c r="O2" s="177" t="inlineStr">
        <is>
          <t>管辖层级</t>
        </is>
      </c>
      <c r="P2" s="177" t="inlineStr">
        <is>
          <t>管辖地名称</t>
        </is>
      </c>
      <c r="Q2" s="177" t="inlineStr">
        <is>
          <t>通过日期</t>
        </is>
      </c>
      <c r="R2" s="177" t="inlineStr">
        <is>
          <t>生效日期</t>
        </is>
      </c>
      <c r="S2" s="177" t="inlineStr">
        <is>
          <t>终止日期</t>
        </is>
      </c>
      <c r="T2" s="177" t="inlineStr">
        <is>
          <t>最近修订</t>
        </is>
      </c>
      <c r="U2" s="177" t="inlineStr">
        <is>
          <t>最近修订（详情）</t>
        </is>
      </c>
      <c r="V2" s="177" t="inlineStr">
        <is>
          <t>状态</t>
        </is>
      </c>
      <c r="W2" s="177" t="inlineStr">
        <is>
          <t>管理机构</t>
        </is>
      </c>
      <c r="X2" s="178" t="inlineStr">
        <is>
          <t>受规制资产</t>
        </is>
      </c>
      <c r="Y2" s="178" t="inlineStr">
        <is>
          <t>受规制资产（状态）</t>
        </is>
      </c>
      <c r="Z2" s="178" t="inlineStr">
        <is>
          <t>受规制资产（详情）</t>
        </is>
      </c>
      <c r="AA2" s="178" t="inlineStr">
        <is>
          <t>受规制资产（其他）</t>
        </is>
      </c>
      <c r="AB2" s="178" t="inlineStr">
        <is>
          <t>受规制资产（阈值范围）</t>
        </is>
      </c>
      <c r="AC2" s="178" t="inlineStr">
        <is>
          <t>受规制主体</t>
        </is>
      </c>
      <c r="AD2" s="178" t="inlineStr">
        <is>
          <t>受规制主体（详情）</t>
        </is>
      </c>
      <c r="AE2" s="178" t="inlineStr">
        <is>
          <t>受规制活动</t>
        </is>
      </c>
      <c r="AF2" s="178" t="inlineStr">
        <is>
          <t>受规制活动（详情）</t>
        </is>
      </c>
      <c r="AG2" s="178" t="inlineStr">
        <is>
          <t>强度（数值）</t>
        </is>
      </c>
      <c r="AH2" s="178" t="inlineStr">
        <is>
          <t>强度（单位）</t>
        </is>
      </c>
      <c r="AI2" s="178" t="inlineStr">
        <is>
          <t>强度（详情）</t>
        </is>
      </c>
      <c r="AJ2" s="178" t="inlineStr">
        <is>
          <t>要求说明</t>
        </is>
      </c>
      <c r="AK2" s="178" t="inlineStr">
        <is>
          <t>合规计算方法I</t>
        </is>
      </c>
      <c r="AL2" s="178" t="inlineStr">
        <is>
          <t>合规计算方法II</t>
        </is>
      </c>
      <c r="AM2" s="181" t="inlineStr">
        <is>
          <t>合规监测</t>
        </is>
      </c>
      <c r="AN2" s="181" t="inlineStr">
        <is>
          <t>合规监测详情</t>
        </is>
      </c>
      <c r="AO2" s="181" t="inlineStr">
        <is>
          <t>合规执行</t>
        </is>
      </c>
      <c r="AP2" s="181" t="inlineStr">
        <is>
          <t>合规执行详情</t>
        </is>
      </c>
      <c r="AQ2" s="181" t="inlineStr">
        <is>
          <t>合规促进</t>
        </is>
      </c>
      <c r="AR2" s="181" t="inlineStr">
        <is>
          <t>合规促进详情</t>
        </is>
      </c>
      <c r="AS2" s="180" t="inlineStr">
        <is>
          <t>温室气体排放覆盖（绝对量）</t>
        </is>
      </c>
      <c r="AT2" s="180" t="inlineStr">
        <is>
          <t>温室气体排放覆盖（占国内排放百分比）</t>
        </is>
      </c>
      <c r="AU2" s="175" t="inlineStr">
        <is>
          <t>经济行业</t>
        </is>
      </c>
      <c r="AV2" s="175" t="inlineStr">
        <is>
          <t>受影响的温室气体</t>
        </is>
      </c>
      <c r="AW2" s="175" t="inlineStr">
        <is>
          <t>减缓效果</t>
        </is>
      </c>
      <c r="AX2" s="175" t="inlineStr">
        <is>
          <t>减缓协同效益</t>
        </is>
      </c>
      <c r="AY2" s="177" t="inlineStr">
        <is>
          <t>法律文件名称</t>
        </is>
      </c>
      <c r="AZ2" s="177" t="inlineStr">
        <is>
          <t>法律文件链接</t>
        </is>
      </c>
      <c r="BA2" s="177" t="inlineStr">
        <is>
          <t>其他网页链接</t>
        </is>
      </c>
    </row>
    <row r="3">
      <c r="A3" s="305" t="inlineStr">
        <is>
          <t>CHNTECBFHI01S000</t>
        </is>
      </c>
      <c r="B3" s="305" t="inlineStr">
        <is>
          <t>工具</t>
        </is>
      </c>
      <c r="C3" s="305" t="inlineStr">
        <is>
          <t>技术标准</t>
        </is>
      </c>
      <c r="D3" s="305" t="inlineStr">
        <is>
          <t>化石燃料供暖系统禁止和淘汰</t>
        </is>
      </c>
      <c r="E3" s="305" t="inlineStr">
        <is>
          <t>工业；建筑</t>
        </is>
      </c>
      <c r="F3" s="305" t="inlineStr">
        <is>
          <t>工业供热；建筑供暖；集中供热</t>
        </is>
      </c>
      <c r="G3" s="305" t="inlineStr">
        <is>
          <t>禁止新建和逐步淘汰燃煤锅炉</t>
        </is>
      </c>
      <c r="H3" s="305" t="inlineStr">
        <is>
          <t>Ban on New Coal-Fired Boilers and Phase-Out of Existing Units</t>
        </is>
      </c>
      <c r="I3" s="305" t="inlineStr">
        <is>
          <t>N/A</t>
        </is>
      </c>
      <c r="J3" s="305" t="inlineStr">
        <is>
          <t>中国通过《大气污染防治法》（2015年修订，2016年1月1日施行）和《空气质量持续改善行动计划》（国发〔2023〕24号）等建立了对燃煤锅炉"禁止新建、加速淘汰、清洁替代"的管控体系。法律禁止在集中供热管网覆盖地区新建、扩建分散燃煤供热锅炉；县级及以上城市建成区原则上不再新建35蒸吨/小时及以下燃煤锅炉；重点区域原则上不再新建除集中供暖外的燃煤锅炉。PM2.5未达标城市到2025年基本淘汰10蒸吨/小时及以下燃煤锅炉，重点区域基本淘汰35蒸吨/小时及以下燃煤锅炉。</t>
        </is>
      </c>
      <c r="K3" s="305" t="inlineStr">
        <is>
          <t>减缓气候变化</t>
        </is>
      </c>
      <c r="L3" s="305" t="inlineStr">
        <is>
          <t>直接</t>
        </is>
      </c>
      <c r="M3" s="305" t="inlineStr">
        <is>
          <t>供给侧</t>
        </is>
      </c>
      <c r="N3" s="305" t="inlineStr">
        <is>
          <t>中国</t>
        </is>
      </c>
      <c r="O3" s="305" t="inlineStr">
        <is>
          <t>国家</t>
        </is>
      </c>
      <c r="P3" s="305" t="inlineStr">
        <is>
          <t>N/A</t>
        </is>
      </c>
      <c r="Q3" s="305" t="inlineStr">
        <is>
          <t>29/08/2015</t>
        </is>
      </c>
      <c r="R3" s="305" t="inlineStr">
        <is>
          <t>01/01/2016</t>
        </is>
      </c>
      <c r="S3" s="305" t="inlineStr">
        <is>
          <t>N/A</t>
        </is>
      </c>
      <c r="T3" s="305" t="inlineStr">
        <is>
          <t>29/11/2023</t>
        </is>
      </c>
      <c r="U3" s="305" t="inlineStr">
        <is>
          <t>2023年11月29日，国家发展改革委、市场监管总局、工业和信息化部、生态环境部、国家能源局联合印发《锅炉绿色低碳高质量发展行动方案》（发改环资〔2023〕1638号），明确将燃煤锅炉淘汰作为支撑碳达峰碳中和目标的绿色低碳发展措施，部署了到2025年和2030年的阶段性目标，涵盖锅炉生产制造、建设运行、回收利用全链条。</t>
        </is>
      </c>
      <c r="V3" s="305">
        <f>IF(R3="","生效",IF(R3="N/A","生效",IF(TODAY()&lt;DATE(VALUE(RIGHT(R3,4)),VALUE(MID(R3,4,2)),VALUE(LEFT(R3,2))),"计划实施",IF(S3="","生效",IF(S3="N/A","生效",IF(TODAY()&lt;DATE(VALUE(RIGHT(S3,4)),VALUE(MID(S3,4,2)),VALUE(LEFT(S3,2))),"生效","已终止"))))))</f>
        <v/>
      </c>
      <c r="W3" s="305" t="inlineStr">
        <is>
          <t>生态环境部；国家发展和改革委员会；国家市场监督管理总局；国家能源局</t>
        </is>
      </c>
      <c r="X3" s="305" t="inlineStr">
        <is>
          <t>燃煤锅炉</t>
        </is>
      </c>
      <c r="Y3" s="305" t="inlineStr">
        <is>
          <t>新建；既有</t>
        </is>
      </c>
      <c r="Z3" s="305" t="inlineStr">
        <is>
          <t>以煤炭为燃料的蒸汽锅炉和热水锅炉。管控范围以蒸吨/小时为分类标准：10蒸吨/小时及以下小型燃煤锅炉（淘汰重点）；35蒸吨/小时及以下燃煤锅炉（重点区域淘汰对象）；集中供热管网覆盖地区的分散燃煤供热锅炉（禁止新建）；重点区域除集中供暖外的燃煤锅炉（原则上不新建）。</t>
        </is>
      </c>
      <c r="AA3" s="305" t="inlineStr">
        <is>
          <t>N/A</t>
        </is>
      </c>
      <c r="AB3" s="305" t="inlineStr">
        <is>
          <t>10蒸吨/小时及以下；35蒸吨/小时及以下</t>
        </is>
      </c>
      <c r="AC3" s="305" t="inlineStr">
        <is>
          <t>企业；政府</t>
        </is>
      </c>
      <c r="AD3" s="305" t="inlineStr">
        <is>
          <t>燃煤锅炉的使用企业（工业企业和供热企业）、新建燃煤锅炉的投资建设单位，以及地方政府（负责落实淘汰计划）。</t>
        </is>
      </c>
      <c r="AE3" s="305" t="inlineStr">
        <is>
          <t>生产；使用</t>
        </is>
      </c>
      <c r="AF3" s="305" t="inlineStr">
        <is>
          <t>燃煤锅炉的运行使用和新建投资活动。包括禁止新建受限类型的燃煤锅炉，要求已建成的须在规定期限内改用清洁能源或拆除。</t>
        </is>
      </c>
      <c r="AG3" s="305" t="inlineStr">
        <is>
          <t>N/A</t>
        </is>
      </c>
      <c r="AH3" s="305" t="inlineStr">
        <is>
          <t>N/A</t>
        </is>
      </c>
      <c r="AI3" s="305" t="inlineStr">
        <is>
          <t>N/A</t>
        </is>
      </c>
      <c r="AJ3" s="305" t="inlineStr">
        <is>
          <t>1) 集中供热管网覆盖地区，禁止新建、扩建分散燃煤供热锅炉；2) 县级及以上城市建成区原则上不再新建35蒸吨/小时及以下燃煤锅炉；3) 重点区域（京津冀及周边、长三角、汾渭平原等）原则上不再新建除集中供暖外的燃煤锅炉；4) PM2.5未达标城市到2025年基本淘汰10蒸吨/小时及以下燃煤锅炉；5) 重点区域到2025年基本淘汰35蒸吨/小时及以下燃煤锅炉；6) 已建成的不能达标排放的燃煤锅炉应当在规定期限内拆除或改用清洁能源。</t>
        </is>
      </c>
      <c r="AK3" s="305" t="inlineStr">
        <is>
          <t>N/A</t>
        </is>
      </c>
      <c r="AL3" s="305" t="inlineStr">
        <is>
          <t>N/A</t>
        </is>
      </c>
      <c r="AM3" s="305" t="inlineStr">
        <is>
          <t>政府机构开展的监督检查</t>
        </is>
      </c>
      <c r="AN3" s="305" t="inlineStr">
        <is>
          <t>生态环境主管部门会同市场监管、发展改革等部门对燃煤锅炉禁令执行情况进行监督检查，包括新建锅炉使用登记审查、在用锅炉淘汰进度核查、清洁能源替代落实情况检查等。</t>
        </is>
      </c>
      <c r="AO3" s="305" t="inlineStr">
        <is>
          <t>合规命令；罚款</t>
        </is>
      </c>
      <c r="AP3" s="305" t="inlineStr">
        <is>
          <t>在禁燃区内新建、扩建燃用高污染燃料设施的，或未在规定期限内改用清洁能源的，由生态环境主管部门没收燃用高污染燃料的设施，组织拆除燃煤供热锅炉，并处罚款。</t>
        </is>
      </c>
      <c r="AQ3" s="305" t="inlineStr">
        <is>
          <t>其他激励或支持</t>
        </is>
      </c>
      <c r="AR3" s="305" t="inlineStr">
        <is>
          <t>国家通过中央预算内投资、大气污染防治专项资金等对燃煤锅炉淘汰和清洁能源替代给予资金支持；鼓励采用电锅炉、天然气锅炉、生物质锅炉及工业余热等清洁供暖供汽方式。</t>
        </is>
      </c>
      <c r="AS3" s="305" t="inlineStr">
        <is>
          <t>N/A</t>
        </is>
      </c>
      <c r="AT3" s="305" t="inlineStr">
        <is>
          <t>N/A</t>
        </is>
      </c>
      <c r="AU3" s="305" t="inlineStr">
        <is>
          <t>C25; D35; E36; E37; E38; E39</t>
        </is>
      </c>
      <c r="AV3" s="305" t="inlineStr">
        <is>
          <t>CO2</t>
        </is>
      </c>
      <c r="AW3" s="305" t="inlineStr">
        <is>
          <t>正向</t>
        </is>
      </c>
      <c r="AX3" s="305" t="inlineStr">
        <is>
          <t>污染防治；节能；可再生能源发展</t>
        </is>
      </c>
      <c r="AY3" s="305" t="inlineStr">
        <is>
          <t>中华人民共和国大气污染防治法；锅炉绿色低碳高质量发展行动方案（发改环资〔2023〕1638号）</t>
        </is>
      </c>
      <c r="AZ3" s="305" t="inlineStr">
        <is>
          <t>https://www.mee.gov.cn/ywgz/fgbz/fl/201811/t20181113_673567.shtml</t>
        </is>
      </c>
      <c r="BA3" s="305" t="inlineStr">
        <is>
          <t>https://zfxxgk.ndrc.gov.cn/web/iteminfo.jsp?id=20297</t>
        </is>
      </c>
    </row>
    <row r="4">
      <c r="A4" s="305" t="inlineStr">
        <is>
          <t>CHNTECBPPI01S000</t>
        </is>
      </c>
      <c r="B4" s="305" t="inlineStr">
        <is>
          <t>工具</t>
        </is>
      </c>
      <c r="C4" s="305" t="inlineStr">
        <is>
          <t>技术标准</t>
        </is>
      </c>
      <c r="D4" s="305" t="inlineStr">
        <is>
          <t>塑料制品禁止和淘汰</t>
        </is>
      </c>
      <c r="E4" s="305" t="inlineStr">
        <is>
          <t>工业</t>
        </is>
      </c>
      <c r="F4" s="305" t="inlineStr">
        <is>
          <t>塑料制品制造；零售；餐饮；住宿；快递</t>
        </is>
      </c>
      <c r="G4" s="305" t="inlineStr">
        <is>
          <t>塑料制品禁限制</t>
        </is>
      </c>
      <c r="H4" s="305" t="inlineStr">
        <is>
          <t>Ban and Restrictions on Plastic Products</t>
        </is>
      </c>
      <c r="I4" s="305" t="inlineStr">
        <is>
          <t>N/A</t>
        </is>
      </c>
      <c r="J4" s="305" t="inlineStr">
        <is>
          <t>中国塑料制品禁限制由《关于进一步加强塑料污染治理的意见》（发改环资〔2020〕80号，2020年1月16日）建立，按照“禁限一批、替代循环一批、规范一批”的思路，分2020年、2022年、2025年三个时间段，有序禁止、限制部分塑料制品的生产、销售和使用。禁限品类包括：到2020年底，全国范围禁止生产和销售厚度小于0.025毫米的超薄塑料购物袋、厚度小于0.01毫米的聚乙烯农用地膜，禁止以医疗废物为原料制造塑料制品，禁止废塑料进口；到2020年底，全国范围餐饮行业禁止使用不可降解一次性塑料吸管，地级以上城市建成区餐饮堂食服务禁止使用不可降解一次性塑料餐具；到2020年底，禁止生产和销售一次性发泡塑料餐具、一次性塑料棉签；到2022年底，禁止销售含塑料微珠的日化产品；到2025年底，全国范围邮政快递网点禁止使用不可降解的塑料包装袋、塑料胶带、一次性塑料编织袋。2021年9月8日，国家发展改革委、生态环境部印发《十四五塑料污染治理行动方案》（发改环资〔2021〕1298号），进一步强化了塑料污染全链条治理要求。2020年4月29日修订的《固体废物污染环境防治法》（2020年9月1日实施）首次将塑料制品禁限纳入法律，为禁限制制度提供了法律基础。该制度的减缓相关性为间接：通过减少石油基塑料的生产和消费，避免了上游化石原料开采和加工过程中的温室气体排放。</t>
        </is>
      </c>
      <c r="K4" s="305" t="inlineStr">
        <is>
          <t>污染防治；资源节约；循环经济</t>
        </is>
      </c>
      <c r="L4" s="305" t="inlineStr">
        <is>
          <t>间接</t>
        </is>
      </c>
      <c r="M4" s="305" t="inlineStr">
        <is>
          <t>供给侧</t>
        </is>
      </c>
      <c r="N4" s="305" t="inlineStr">
        <is>
          <t>中国</t>
        </is>
      </c>
      <c r="O4" s="305" t="inlineStr">
        <is>
          <t>国家</t>
        </is>
      </c>
      <c r="P4" s="305" t="inlineStr">
        <is>
          <t>N/A</t>
        </is>
      </c>
      <c r="Q4" s="305" t="inlineStr">
        <is>
          <t>16/01/2020</t>
        </is>
      </c>
      <c r="R4" s="305" t="inlineStr">
        <is>
          <t>16/01/2020</t>
        </is>
      </c>
      <c r="S4" s="305" t="inlineStr">
        <is>
          <t>N/A</t>
        </is>
      </c>
      <c r="T4" s="305" t="inlineStr">
        <is>
          <t>08/09/2021</t>
        </is>
      </c>
      <c r="U4" s="305" t="inlineStr">
        <is>
          <t>首次制定于2020年1月16日（发改环资〔2020〕80号）。2020年4月29日，《固体废物污染环境防治法》修订通过（2020年9月1日实施），将塑料制品禁限纳入法律。2021年9月8日，国家发展改革委、生态环境部联合印发《十四五塑料污染治理行动方案》（发改环资〔2021〕1298号），在2020年版基础上进一步强化塑料生产和使用源头减量、替代产品推广、塑料废弃物回收处置和重点区域塑料垃圾清理整治等全链条治理要求。</t>
        </is>
      </c>
      <c r="V4" s="305">
        <f>IF(R4="","生效",IF(R4="N/A","生效",IF(TODAY()&lt;DATE(VALUE(RIGHT(R4,4)),VALUE(MID(R4,4,2)),VALUE(LEFT(R4,2))),"计划实施",IF(S4="","生效",IF(S4="N/A","生效",IF(TODAY()&lt;DATE(VALUE(RIGHT(S4,4)),VALUE(MID(S4,4,2)),VALUE(LEFT(S4,2))),"生效","已终止"))))))</f>
        <v/>
      </c>
      <c r="W4" s="305" t="inlineStr">
        <is>
          <t>国家发展和改革委员会；生态环境部；商务部；国家市场监督管理总局；国家邮政局；农业农村部</t>
        </is>
      </c>
      <c r="X4" s="305" t="inlineStr">
        <is>
          <t>受禁限塑料制品</t>
        </is>
      </c>
      <c r="Y4" s="305" t="inlineStr">
        <is>
          <t>既有</t>
        </is>
      </c>
      <c r="Z4" s="305" t="inlineStr">
        <is>
          <t>涵盖多类受禁限塑料制品：（1）超薄塑料购物袋（厚度&lt;0.025mm）—2020年底全国禁止生产和销售；（2）聚乙烯农用地膜（厚度&lt;0.01mm）—2020年底全国禁止生产和销售；（3）一次性塑料吸管—2020年底全国餐饮行业禁止使用；（4）一次性发泡塑料餐具—2020年底全国禁止生产和销售；（5）一次性塑料棉签—2020年底全国禁止生产；（6）含塑料微珠的日化产品—2022年底全国禁止销售；（7）不可降解一次性塑料餐具—2020年底地级以上城市建成区餐饮堂食禁止使用，2025年县城建成区餐饮堂食禁止使用；（8）不可降解塑料包装袋、塑料胶带、一次性塑料编织袋—2025年底全国邮政快递网点禁止使用；（9）一次性塑料用品（宾馆酒店）—2025年全国星级宾馆酒店不再主动提供。</t>
        </is>
      </c>
      <c r="AA4" s="305" t="inlineStr">
        <is>
          <t>N/A</t>
        </is>
      </c>
      <c r="AB4" s="305" t="inlineStr">
        <is>
          <t>N/A</t>
        </is>
      </c>
      <c r="AC4" s="305" t="inlineStr">
        <is>
          <t>企业</t>
        </is>
      </c>
      <c r="AD4" s="305" t="inlineStr">
        <is>
          <t>塑料制品生产企业；零售企业；餐饮企业；酒店；快递企业；电商平台。</t>
        </is>
      </c>
      <c r="AE4" s="305" t="inlineStr">
        <is>
          <t>生产；销售；使用</t>
        </is>
      </c>
      <c r="AF4" s="305" t="inlineStr">
        <is>
          <t>各类受禁限塑料制品的生产、销售和使用活动。包括：塑料购物袋的生产和零售环节销售使用；一次性塑料吸管和餐具的餐饮行业使用；一次性塑料用品的宾馆酒店提供使用；不可降解塑料包装的快递行业使用；含塑料微珠日化产品的生产销售。</t>
        </is>
      </c>
      <c r="AG4" s="305" t="inlineStr">
        <is>
          <t>N/A</t>
        </is>
      </c>
      <c r="AH4" s="305" t="inlineStr">
        <is>
          <t>N/A</t>
        </is>
      </c>
      <c r="AI4" s="305" t="inlineStr">
        <is>
          <t>N/A</t>
        </is>
      </c>
      <c r="AJ4" s="305" t="inlineStr">
        <is>
          <t>1）到2020年底，全国范围禁止生产和销售厚度小于0.025mm的超薄塑料购物袋、厚度小于0.01mm的聚乙烯农用地膜、一次性发泡塑料餐具、一次性塑料棉签；2）到2020年底，全国范围餐饮行业禁止使用不可降解一次性塑料吸管，地级以上城市建成区餐饮堂食禁止使用不可降解一次性塑料餐具；3）到2020年底，禁止以医疗废物为原料制造塑料制品，禁止废塑料进口；4）到2022年底，禁止销售含塑料微珠的日化产品；5）到2025年底，全国范围邮政快递网点禁止使用不可降解的塑料包装袋、塑料胶带、一次性塑料编织袋；6）到2025年底，地级以上城市餐饮外卖领域不可降解一次性塑料餐具消耗强度下降30%；7）到2025年，全国所有宾馆、酒店、民宿不再主动提供一次性塑料用品。</t>
        </is>
      </c>
      <c r="AK4" s="305" t="inlineStr">
        <is>
          <t>N/A</t>
        </is>
      </c>
      <c r="AL4" s="305" t="inlineStr">
        <is>
          <t>N/A</t>
        </is>
      </c>
      <c r="AM4" s="305" t="inlineStr">
        <is>
          <t>政府机构开展的监督检查</t>
        </is>
      </c>
      <c r="AN4" s="305" t="inlineStr">
        <is>
          <t>政府机构开展的监督检查；企业报告。县级以上地方人民政府商务、邮政管理等部门按职责对零售场所、餐饮企业、快递企业等进行监督检查。零售场所、电商平台、快递企业和外卖平台须向商务、邮政等部门报告一次性塑料制品的使用和回收情况。</t>
        </is>
      </c>
      <c r="AO4" s="305" t="inlineStr">
        <is>
          <t>行政处罚；罚款；没收违法所得</t>
        </is>
      </c>
      <c r="AP4" s="305" t="inlineStr">
        <is>
          <t>行政处罚（1万至10万元）；没收违法所得；责令整改；信用惩戒。违反禁限制规定的，由县级以上地方人民政府市场监督管理等有关部门依法查处。未遵守国家有关禁止、限制使用不可降解塑料袋等一次性塑料制品规定的，依照《固体废物污染环境防治法》第一百零六条处一万元以上十万元以下的罚款。2025年《生态环境法典》二审稿引入生产和销售环节的处罚（货值金额1-3倍罚款+没收+吊销许可）。</t>
        </is>
      </c>
      <c r="AQ4" s="305" t="inlineStr">
        <is>
          <t>税收优惠；财政补贴</t>
        </is>
      </c>
      <c r="AR4" s="305" t="inlineStr">
        <is>
          <t>替代产品推广；可降解塑料研发支持；回收体系建设。鼓励使用纸袋、布袋、竹木制品、可降解塑料等替代产品；支持可降解塑料、再生塑料等绿色包装材料研发和产业化；推进快递包装回收利用和塑料废弃物回收体系建设。</t>
        </is>
      </c>
      <c r="AS4" s="305" t="inlineStr">
        <is>
          <t>N/A</t>
        </is>
      </c>
      <c r="AT4" s="305" t="inlineStr">
        <is>
          <t>N/A</t>
        </is>
      </c>
      <c r="AU4" s="305" t="inlineStr">
        <is>
          <t>C20; C22; G47; I55; I56; H53</t>
        </is>
      </c>
      <c r="AV4" s="305" t="inlineStr">
        <is>
          <t>CO2</t>
        </is>
      </c>
      <c r="AW4" s="305" t="inlineStr">
        <is>
          <t>正向</t>
        </is>
      </c>
      <c r="AX4" s="305" t="inlineStr">
        <is>
          <t>污染防治；资源节约；循环经济</t>
        </is>
      </c>
      <c r="AY4" s="305" t="inlineStr">
        <is>
          <t>关于进一步加强塑料污染治理的意见（发改环资〔2020〕80号）</t>
        </is>
      </c>
      <c r="AZ4" s="305" t="inlineStr">
        <is>
          <t>https://www.ndrc.gov.cn/xxgk/zcfb/tz/202001/t20200119_1219275_ext.html</t>
        </is>
      </c>
      <c r="BA4" s="305" t="inlineStr">
        <is>
          <t>十四五塑料污染治理行动方案（发改环资〔2021〕1298号，2021年9月8日）：https://www.ndrc.gov.cn/xxgk/zcfb/tz/202109/t20210915_1296557_ext.html；固体废物污染环境防治法（2020年修订，主席令第43号）：https://www.gov.cn/xinwen/2020-04/30/content_5507561.htm</t>
        </is>
      </c>
    </row>
    <row r="5">
      <c r="A5" s="305" t="inlineStr">
        <is>
          <t>CHNTECFGAI01S000</t>
        </is>
      </c>
      <c r="B5" s="305" t="inlineStr">
        <is>
          <t>工具</t>
        </is>
      </c>
      <c r="C5" s="305" t="inlineStr">
        <is>
          <t>技术标准</t>
        </is>
      </c>
      <c r="D5" s="305" t="inlineStr">
        <is>
          <t>含氟温室气体禁止和淘汰</t>
        </is>
      </c>
      <c r="E5" s="305" t="inlineStr">
        <is>
          <t>工业</t>
        </is>
      </c>
      <c r="F5" s="305" t="inlineStr">
        <is>
          <t>制冷设备制造</t>
        </is>
      </c>
      <c r="G5" s="305" t="inlineStr">
        <is>
          <t>禁止生产以HFCs为制冷剂的电冰箱和冰柜</t>
        </is>
      </c>
      <c r="H5" s="305" t="inlineStr">
        <is>
          <t>Ban on Production of Household Refrigerators and Freezers Using HFCs as Refrigerants</t>
        </is>
      </c>
      <c r="I5" s="305" t="inlineStr">
        <is>
          <t>N/A</t>
        </is>
      </c>
      <c r="J5" s="305" t="inlineStr">
        <is>
          <t>《关于禁止生产以氢氟碳化物（HFCs）为制冷剂的家用电冰箱和冰柜产品的公告》（生态环境部2025年第27号公告，2025年11月15日发布）规定自2026年1月1日起，全面禁止生产以氢氟碳化物（HFCs）为制冷剂的家用电冰箱和冰柜产品（包括出口产品，不含车载冰箱）。该公告是为落实《中国履行〈关于消耗臭氧层物质的蒙特利尔议定书〉国家方案（2025—2030年）》关于家电行业自2026年起禁止生产以HFCs为制冷剂的电冰箱和冰柜的要求，推动HFCs削减和替代。目前中国冰箱冰柜行业超过90%已使用环保工质异丁烷（R600a）作为制冷剂。</t>
        </is>
      </c>
      <c r="K5" s="305" t="inlineStr">
        <is>
          <t>减缓气候变化</t>
        </is>
      </c>
      <c r="L5" s="305" t="inlineStr">
        <is>
          <t>直接</t>
        </is>
      </c>
      <c r="M5" s="305" t="inlineStr">
        <is>
          <t>供给侧</t>
        </is>
      </c>
      <c r="N5" s="305" t="inlineStr">
        <is>
          <t>中国</t>
        </is>
      </c>
      <c r="O5" s="305" t="inlineStr">
        <is>
          <t>国家</t>
        </is>
      </c>
      <c r="P5" s="305" t="inlineStr">
        <is>
          <t>N/A</t>
        </is>
      </c>
      <c r="Q5" s="305" t="inlineStr">
        <is>
          <t>15/11/2025</t>
        </is>
      </c>
      <c r="R5" s="305" t="inlineStr">
        <is>
          <t>01/01/2026</t>
        </is>
      </c>
      <c r="S5" s="305" t="inlineStr">
        <is>
          <t>N/A</t>
        </is>
      </c>
      <c r="T5" s="305" t="inlineStr">
        <is>
          <t>N/A</t>
        </is>
      </c>
      <c r="U5" s="305" t="inlineStr">
        <is>
          <t>N/A</t>
        </is>
      </c>
      <c r="V5" s="305">
        <f>IF(R5="","生效",IF(R5="N/A","生效",IF(TODAY()&lt;DATE(VALUE(RIGHT(R5,4)),VALUE(MID(R5,4,2)),VALUE(LEFT(R5,2))),"计划实施",IF(S5="","生效",IF(S5="N/A","生效",IF(TODAY()&lt;DATE(VALUE(RIGHT(S5,4)),VALUE(MID(S5,4,2)),VALUE(LEFT(S5,2))),"生效","已终止"))))))</f>
        <v/>
      </c>
      <c r="W5" s="305" t="inlineStr">
        <is>
          <t>生态环境部；国家发展和改革委员会；工业和信息化部；商务部；海关总署</t>
        </is>
      </c>
      <c r="X5" s="305" t="inlineStr">
        <is>
          <t>以HFCs为制冷剂的家用电冰箱和冰柜</t>
        </is>
      </c>
      <c r="Y5" s="305" t="inlineStr">
        <is>
          <t>新建</t>
        </is>
      </c>
      <c r="Z5" s="305" t="inlineStr">
        <is>
          <t>以氢氟碳化物（HFCs）为制冷剂的家用电冰箱和冰柜产品。产品范围根据GB/T 8059—2016《家用和类似用途制冷器具》定义，包括出口产品，不含车载冰箱。目前中国冰箱冰柜行业超过90%已使用环保工质异丁烷（R600a）作为制冷剂，仅少量出口产品仍使用HFCs制冷剂。</t>
        </is>
      </c>
      <c r="AA5" s="305" t="inlineStr">
        <is>
          <t>N/A</t>
        </is>
      </c>
      <c r="AB5" s="305" t="inlineStr">
        <is>
          <t>N/A</t>
        </is>
      </c>
      <c r="AC5" s="305" t="inlineStr">
        <is>
          <t>企业</t>
        </is>
      </c>
      <c r="AD5" s="305" t="inlineStr">
        <is>
          <t>在中国境内生产以HFCs为制冷剂的家用电冰箱和冰柜产品的生产企业。</t>
        </is>
      </c>
      <c r="AE5" s="305" t="inlineStr">
        <is>
          <t>生产</t>
        </is>
      </c>
      <c r="AF5" s="305" t="inlineStr">
        <is>
          <t>自2026年1月1日起，禁止生产以氢氟碳化物（HFCs）为制冷剂的家用电冰箱和冰柜产品。涉及产品生产的所有环节，包括组装和充注制冷剂。已取得CCC认证以HFCs为制冷剂的产品证书须在2025年12月31日前完成变更或注销。</t>
        </is>
      </c>
      <c r="AG5" s="305" t="inlineStr">
        <is>
          <t>N/A</t>
        </is>
      </c>
      <c r="AH5" s="305" t="inlineStr">
        <is>
          <t>N/A</t>
        </is>
      </c>
      <c r="AI5" s="305" t="inlineStr">
        <is>
          <t>N/A</t>
        </is>
      </c>
      <c r="AJ5" s="305" t="inlineStr">
        <is>
          <t>1) 自2026年1月1日起，全面禁止生产以HFCs为制冷剂的家用电冰箱和冰柜产品；2) 产品范围依据GB/T 8059—2016《家用和类似用途制冷器具》确定，包含出口产品，不含车载冰箱；3) 已取得CCC认证以HFCs为制冷剂的产品证书须在2025年12月31日前完成变更或注销。</t>
        </is>
      </c>
      <c r="AK5" s="305" t="inlineStr">
        <is>
          <t>N/A</t>
        </is>
      </c>
      <c r="AL5" s="305" t="inlineStr">
        <is>
          <t>N/A</t>
        </is>
      </c>
      <c r="AM5" s="305" t="inlineStr">
        <is>
          <t>政府机构开展的监督检查</t>
        </is>
      </c>
      <c r="AN5" s="305" t="inlineStr">
        <is>
          <t>生态环境主管部门会同有关部门对HFCs制冷剂冰箱冰柜产品生产禁令的执行情况进行监督检查，包括对生产企业的现场检查、对产品制冷剂类型的抽样检测、对CCC认证证书变更情况的核查等。</t>
        </is>
      </c>
      <c r="AO5" s="305" t="inlineStr">
        <is>
          <t>合规命令；罚款</t>
        </is>
      </c>
      <c r="AP5" s="305" t="inlineStr">
        <is>
          <t>对违反规定继续生产以HFCs为制冷剂的家用电冰箱和冰柜产品的企业，由生态环境主管部门会同有关部门依法予以处罚，包括责令停产、没收违法所得、罚款等。</t>
        </is>
      </c>
      <c r="AQ5" s="305" t="inlineStr">
        <is>
          <t>其他激励或支持</t>
        </is>
      </c>
      <c r="AR5" s="305" t="inlineStr">
        <is>
          <t>鼓励企业加大环保制冷剂（如R600a、R290等）技术研发和推广力度；引导出口企业对接国际市场HFC管控要求，推动产品升级换代。</t>
        </is>
      </c>
      <c r="AS5" s="305" t="inlineStr">
        <is>
          <t>N/A</t>
        </is>
      </c>
      <c r="AT5" s="305" t="inlineStr">
        <is>
          <t>N/A</t>
        </is>
      </c>
      <c r="AU5" s="305" t="inlineStr">
        <is>
          <t>C27</t>
        </is>
      </c>
      <c r="AV5" s="305" t="inlineStr">
        <is>
          <t>HFCs</t>
        </is>
      </c>
      <c r="AW5" s="305" t="inlineStr">
        <is>
          <t>正向</t>
        </is>
      </c>
      <c r="AX5" s="305" t="inlineStr">
        <is>
          <t>产业发展；技术创新</t>
        </is>
      </c>
      <c r="AY5" s="305" t="inlineStr">
        <is>
          <t>关于禁止生产以氢氟碳化物（HFCs）为制冷剂的家用电冰箱和冰柜产品的公告（生态环境部2025年第27号公告）</t>
        </is>
      </c>
      <c r="AZ5" s="305" t="inlineStr">
        <is>
          <t>https://www.mee.gov.cn/xxgk2018/xxgk/xxgk01/202511/t20251124_1134724.html</t>
        </is>
      </c>
      <c r="BA5" s="305" t="inlineStr">
        <is>
          <t>https://www.mee.gov.cn/ywdt/zbft/202511/t20251120_1134527.shtml</t>
        </is>
      </c>
    </row>
    <row r="6">
      <c r="A6" s="305" t="inlineStr">
        <is>
          <t>CHNTECODSI01S000</t>
        </is>
      </c>
      <c r="B6" s="305" t="inlineStr">
        <is>
          <t>工具</t>
        </is>
      </c>
      <c r="C6" s="305" t="inlineStr">
        <is>
          <t>技术标准</t>
        </is>
      </c>
      <c r="D6" s="305" t="inlineStr">
        <is>
          <t>消耗臭氧层物质禁止和淘汰</t>
        </is>
      </c>
      <c r="E6" s="305" t="inlineStr">
        <is>
          <t>工业</t>
        </is>
      </c>
      <c r="F6" s="305" t="inlineStr">
        <is>
          <t>化工制造；制冷空调；泡沫塑料制造；消防；溶剂使用</t>
        </is>
      </c>
      <c r="G6" s="305" t="inlineStr">
        <is>
          <t>消耗臭氧层物质管理条例</t>
        </is>
      </c>
      <c r="H6" s="305" t="inlineStr">
        <is>
          <t>Regulation on the Administration of Ozone-Depleting Substances</t>
        </is>
      </c>
      <c r="I6" s="305" t="inlineStr">
        <is>
          <t>N/A</t>
        </is>
      </c>
      <c r="J6" s="305" t="inlineStr">
        <is>
          <t>《消耗臭氧层物质管理条例》（国务院令第573号，2010年公布；2018年第一次修订；2023年第二次修订，国务院令第770号）建立了对消耗臭氧层物质（ODS）和氢氟碳化物（HFCs）生产、销售、使用和进出口的系统性管控框架。条例对ODS和HFCs实行总量控制和配额许可管理，禁止新建、扩建生产和使用ODS的建设项目，禁止将已淘汰ODS用于制冷剂、发泡剂、灭火剂等用途，要求从事ODS回收、再生利用、销毁的单位进行无害化处置，且不得直接排放。2023年修订将管控范围扩展至HFCs，落实《基加利修正案》履约要求。该条例是中国履行《蒙特利尔议定书》及其修正案的核心法规。</t>
        </is>
      </c>
      <c r="K6" s="305" t="inlineStr">
        <is>
          <t>保护臭氧层</t>
        </is>
      </c>
      <c r="L6" s="305" t="inlineStr">
        <is>
          <t>间接</t>
        </is>
      </c>
      <c r="M6" s="305" t="inlineStr">
        <is>
          <t>供给侧</t>
        </is>
      </c>
      <c r="N6" s="305" t="inlineStr">
        <is>
          <t>中国</t>
        </is>
      </c>
      <c r="O6" s="305" t="inlineStr">
        <is>
          <t>国家</t>
        </is>
      </c>
      <c r="P6" s="305" t="inlineStr">
        <is>
          <t>N/A</t>
        </is>
      </c>
      <c r="Q6" s="305" t="inlineStr">
        <is>
          <t>08/04/2010</t>
        </is>
      </c>
      <c r="R6" s="305" t="inlineStr">
        <is>
          <t>01/06/2010</t>
        </is>
      </c>
      <c r="S6" s="305" t="inlineStr">
        <is>
          <t>N/A</t>
        </is>
      </c>
      <c r="T6" s="305" t="inlineStr">
        <is>
          <t>29/12/2023</t>
        </is>
      </c>
      <c r="U6" s="305" t="inlineStr">
        <is>
          <t>2023年12月29日根据《国务院关于修改〈消耗臭氧层物质管理条例〉的决定》（国务院令第770号）第二次修订，自2024年3月1日起施行。本次修订将管控范围扩展至氢氟碳化物（HFCs），落实《基加利修正案》履约要求。</t>
        </is>
      </c>
      <c r="V6" s="305">
        <f>IF(R6="","生效",IF(R6="N/A","生效",IF(TODAY()&lt;DATE(VALUE(RIGHT(R6,4)),VALUE(MID(R6,4,2)),VALUE(LEFT(R6,2))),"计划实施",IF(S6="","生效",IF(S6="N/A","生效",IF(TODAY()&lt;DATE(VALUE(RIGHT(S6,4)),VALUE(MID(S6,4,2)),VALUE(LEFT(S6,2))),"生效","已终止"))))))</f>
        <v/>
      </c>
      <c r="W6" s="305" t="inlineStr">
        <is>
          <t>生态环境部；国家发展和改革委员会；工业和信息化部；商务部；海关总署</t>
        </is>
      </c>
      <c r="X6" s="305" t="inlineStr">
        <is>
          <t>消耗臭氧层物质（ODS）和氢氟碳化物（HFCs）</t>
        </is>
      </c>
      <c r="Y6" s="305" t="inlineStr">
        <is>
          <t>新建；既有</t>
        </is>
      </c>
      <c r="Z6" s="305" t="inlineStr">
        <is>
          <t>列入《中国受控消耗臭氧层物质清单》的化学品，包括氯氟碳化物（CFCs）、哈龙、四氯化碳、甲基氯仿、氢氯氟碳化物（HCFCs）、氢溴氟碳化物（HBFCs）、溴氯甲烷、氢氟碳化物（HFCs）等。2023年修订后，HFCs被纳入管控范围。</t>
        </is>
      </c>
      <c r="AA6" s="305" t="inlineStr">
        <is>
          <t>N/A</t>
        </is>
      </c>
      <c r="AB6" s="305" t="inlineStr">
        <is>
          <t>N/A</t>
        </is>
      </c>
      <c r="AC6" s="305" t="inlineStr">
        <is>
          <t>企业</t>
        </is>
      </c>
      <c r="AD6" s="305" t="inlineStr">
        <is>
          <t>从事消耗臭氧层物质（含HFCs）生产、销售、使用、进出口等经营活动的单位，以及生产过程中附带产生消耗臭氧层物质的单位。</t>
        </is>
      </c>
      <c r="AE6" s="305" t="inlineStr">
        <is>
          <t>生产；销售；进出口；使用</t>
        </is>
      </c>
      <c r="AF6" s="305" t="inlineStr">
        <is>
          <t>消耗臭氧层物质的生产、销售、使用和进出口活动。对ODS实行总量控制和配额管理；对HFCs实行配额许可管理。禁止将已淘汰的ODS用于制冷剂、发泡剂、灭火剂等用途。从事ODS回收、再生利用、销毁等经营活动的单位实行备案管理，须进行无害化处置，不得直接排放。</t>
        </is>
      </c>
      <c r="AG6" s="305" t="inlineStr">
        <is>
          <t>N/A</t>
        </is>
      </c>
      <c r="AH6" s="305" t="inlineStr">
        <is>
          <t>N/A</t>
        </is>
      </c>
      <c r="AI6" s="305" t="inlineStr">
        <is>
          <t>N/A</t>
        </is>
      </c>
      <c r="AJ6" s="305" t="inlineStr">
        <is>
          <t>1) 国家对ODS和HFCs的生产、使用和进出口实行总量控制和配额许可制度；2) 生产、使用ODS的单位须取得生产、使用配额许可证；3) 进出口ODS和HFCs须取得进出口许可证；4) 禁止新建、扩建生产和使用ODS的建设项目（特定必要用途除外）；5) 禁止将已淘汰的ODS用于制冷剂、发泡剂、灭火剂、溶剂、清洗剂等用途；6) 从事ODS回收、再生利用、销毁的单位须进行无害化处置，不得直接排放；7) 生产、销售、使用ODS和HFCs的相关企业须建立管理台账。</t>
        </is>
      </c>
      <c r="AK6" s="305" t="inlineStr">
        <is>
          <t>N/A</t>
        </is>
      </c>
      <c r="AL6" s="305" t="inlineStr">
        <is>
          <t>N/A</t>
        </is>
      </c>
      <c r="AM6" s="305" t="inlineStr">
        <is>
          <t>政府机构开展的监督检查</t>
        </is>
      </c>
      <c r="AN6" s="305" t="inlineStr">
        <is>
          <t>生态环境主管部门会同有关部门对消耗臭氧层物质的生产、销售、使用和进出口活动进行监督检查。检查内容包括配额许可证持有和使用情况、生产和使用数据报告、进出口审批和实际进出口量核验、无害化处置措施执行情况等。被检查单位应当如实反映情况，提供必要资料。</t>
        </is>
      </c>
      <c r="AO6" s="305" t="inlineStr">
        <is>
          <t>合规命令；罚款</t>
        </is>
      </c>
      <c r="AP6" s="305" t="inlineStr">
        <is>
          <t>对未经许可生产、使用ODS和HFCs的，由生态环境主管部门责令停产停用，没收违法所得，并处罚款；情节严重的，报经有批准权的人民政府批准，责令关闭。对未按规定进行无害化处置或直接排放的，责令改正并处罚款。对未取得进出口许可证擅自进出口的，由海关依法处罚。</t>
        </is>
      </c>
      <c r="AQ6" s="305" t="inlineStr">
        <is>
          <t>其他激励或支持</t>
        </is>
      </c>
      <c r="AR6" s="305" t="inlineStr">
        <is>
          <t>国家鼓励和支持消耗臭氧层物质替代品和替代技术的研发、推广和应用；对在消耗臭氧层物质淘汰工作中做出显著成绩的单位和个人，按照国家有关规定给予表彰和奖励。</t>
        </is>
      </c>
      <c r="AS6" s="305" t="inlineStr">
        <is>
          <t>N/A</t>
        </is>
      </c>
      <c r="AT6" s="305" t="inlineStr">
        <is>
          <t>N/A</t>
        </is>
      </c>
      <c r="AU6" s="305" t="inlineStr">
        <is>
          <t>C20; C26; C29</t>
        </is>
      </c>
      <c r="AV6" s="305" t="inlineStr">
        <is>
          <t>HFCs</t>
        </is>
      </c>
      <c r="AW6" s="305" t="inlineStr">
        <is>
          <t>正向</t>
        </is>
      </c>
      <c r="AX6" s="305" t="inlineStr">
        <is>
          <t>污染防治；产业发展；技术创新</t>
        </is>
      </c>
      <c r="AY6" s="305" t="inlineStr">
        <is>
          <t>消耗臭氧层物质管理条例</t>
        </is>
      </c>
      <c r="AZ6" s="305" t="inlineStr">
        <is>
          <t>https://www.gov.cn/zhengce/content/202401/content_6924477.htm</t>
        </is>
      </c>
      <c r="BA6" s="305" t="inlineStr">
        <is>
          <t>N/A</t>
        </is>
      </c>
    </row>
    <row r="7">
      <c r="A7" s="305" t="inlineStr">
        <is>
          <t>CHNTECMEMI01S000</t>
        </is>
      </c>
      <c r="B7" s="305" t="inlineStr">
        <is>
          <t>工具</t>
        </is>
      </c>
      <c r="C7" s="305" t="inlineStr">
        <is>
          <t>技术标准</t>
        </is>
      </c>
      <c r="D7" s="305" t="inlineStr">
        <is>
          <t>电动机最低能源绩效标准（MEPS）</t>
        </is>
      </c>
      <c r="E7" s="305" t="inlineStr">
        <is>
          <t>工业</t>
        </is>
      </c>
      <c r="F7" s="305" t="inlineStr">
        <is>
          <t>电动机制造；通用设备制造</t>
        </is>
      </c>
      <c r="G7" s="305" t="inlineStr">
        <is>
          <t>电动机能效限定值及能效等级</t>
        </is>
      </c>
      <c r="H7" s="305" t="inlineStr">
        <is>
          <t>Minimum Allowable Values of Energy Efficiency and Energy Efficiency Grades for Electric Motors</t>
        </is>
      </c>
      <c r="I7" s="305" t="inlineStr">
        <is>
          <t>N/A</t>
        </is>
      </c>
      <c r="J7" s="305" t="inlineStr">
        <is>
          <t>GB 18613-2020《电动机能效限定值及能效等级》规定了三相异步电动机、单相异步电动机、空调器风扇用电动机的能效等级、能效限定值和试验方法。该标准替代了GB 18613-2012和GB 25958-2010，于2020年5月29日发布，2021年6月1日实施。新标准实施后，中国电动机最低能效执行标准对应IE3等级（2020版三级）。</t>
        </is>
      </c>
      <c r="K7" s="305" t="inlineStr">
        <is>
          <t>能源效率；节能</t>
        </is>
      </c>
      <c r="L7" s="305" t="inlineStr">
        <is>
          <t>直接</t>
        </is>
      </c>
      <c r="M7" s="305" t="inlineStr">
        <is>
          <t>供给侧</t>
        </is>
      </c>
      <c r="N7" s="305" t="inlineStr">
        <is>
          <t>中国</t>
        </is>
      </c>
      <c r="O7" s="305" t="inlineStr">
        <is>
          <t>国家</t>
        </is>
      </c>
      <c r="P7" s="305" t="inlineStr">
        <is>
          <t>N/A</t>
        </is>
      </c>
      <c r="Q7" s="305" t="inlineStr">
        <is>
          <t>10/01/2002</t>
        </is>
      </c>
      <c r="R7" s="305" t="inlineStr">
        <is>
          <t>01/08/2002</t>
        </is>
      </c>
      <c r="S7" s="305" t="inlineStr">
        <is>
          <t>N/A</t>
        </is>
      </c>
      <c r="T7" s="305" t="inlineStr">
        <is>
          <t>29/05/2020</t>
        </is>
      </c>
      <c r="U7" s="305" t="inlineStr">
        <is>
          <t>2020年5月29日发布GB 18613-2020《电动机能效限定值及能效等级》，2021年6月1日实施，替代GB 18613-2012和GB 25958-2010。新标准将最低能效要求提升至IE3等级，功率范围扩展至375kW，并整合了单相异步电动机和空调器风扇用电动机的能效要求。</t>
        </is>
      </c>
      <c r="V7" s="305">
        <f>IF(R7="","生效",IF(R7="N/A","生效",IF(TODAY()&lt;DATE(VALUE(RIGHT(R7,4)),VALUE(MID(R7,4,2)),VALUE(LEFT(R7,2))),"计划实施",IF(S7="","生效",IF(S7="N/A","生效",IF(TODAY()&lt;DATE(VALUE(RIGHT(S7,4)),VALUE(MID(S7,4,2)),VALUE(LEFT(S7,2))),"生效","已终止"))))))</f>
        <v/>
      </c>
      <c r="W7" s="305" t="inlineStr">
        <is>
          <t>国家市场监督管理总局；国家标准化管理委员会</t>
        </is>
      </c>
      <c r="X7" s="305" t="inlineStr">
        <is>
          <t>电动机</t>
        </is>
      </c>
      <c r="Y7" s="305" t="inlineStr">
        <is>
          <t>新建</t>
        </is>
      </c>
      <c r="Z7" s="305" t="inlineStr">
        <is>
          <t>三相异步电动机（0.75kW~375kW，2/4/6极）、单相异步电动机（0.12kW~3.7kW，2/4极）、空调器风扇用电动机（输出功率0.03kW~3.7kW，含冷凝器和蒸发器风扇电动机）。覆盖了大部分通用工业驱动电机。</t>
        </is>
      </c>
      <c r="AA7" s="305" t="inlineStr">
        <is>
          <t>N/A</t>
        </is>
      </c>
      <c r="AB7" s="305" t="inlineStr">
        <is>
          <t>N/A</t>
        </is>
      </c>
      <c r="AC7" s="305" t="inlineStr">
        <is>
          <t>企业</t>
        </is>
      </c>
      <c r="AD7" s="305" t="inlineStr">
        <is>
          <t>在中国境内生产、进口或销售电动机的生产企业和进口商。</t>
        </is>
      </c>
      <c r="AE7" s="305" t="inlineStr">
        <is>
          <t>生产；销售；进口</t>
        </is>
      </c>
      <c r="AF7" s="305" t="inlineStr">
        <is>
          <t>电动机的生产、进口和销售活动。产品须达到标准规定的能效限定值方可进入市场。</t>
        </is>
      </c>
      <c r="AG7" s="305" t="inlineStr">
        <is>
          <t>3级</t>
        </is>
      </c>
      <c r="AH7" s="305" t="inlineStr">
        <is>
          <t>能效等级</t>
        </is>
      </c>
      <c r="AI7" s="305" t="inlineStr">
        <is>
          <t>电动机最低能效须达到3级（对应IE3）能效限定值方可进入市场；1级和2级为自愿性更高能效等级</t>
        </is>
      </c>
      <c r="AJ7" s="305" t="inlineStr">
        <is>
          <t>1) 电动机须达到不低于3级能效（IE3）的能效限定值要求方可生产、进口或销售；2) 产品须标注能效等级标识；3) 能效等级分为1级（最高）、2级、3级，3级为市场准入最低要求（对应IE3）。</t>
        </is>
      </c>
      <c r="AK7" s="305" t="inlineStr">
        <is>
          <t>N/A</t>
        </is>
      </c>
      <c r="AL7" s="305" t="inlineStr">
        <is>
          <t>N/A</t>
        </is>
      </c>
      <c r="AM7" s="305" t="inlineStr">
        <is>
          <t>政府机构开展的监督检查</t>
        </is>
      </c>
      <c r="AN7" s="305" t="inlineStr">
        <is>
          <t>市场监督管理部门对电动机产品进行能效标识监督检查和产品质量监督抽查。检查内容包括能效等级标注的准确性、产品实际能效是否符合标称等级、是否符合强制性能效限定值要求等。</t>
        </is>
      </c>
      <c r="AO7" s="305" t="inlineStr">
        <is>
          <t>合规命令；罚款</t>
        </is>
      </c>
      <c r="AP7" s="305" t="inlineStr">
        <is>
          <t>对生产、进口、销售不符合强制性能效标准的电动机产品的，由市场监督管理部门责令停止生产、进口、销售，没收违法所得，并处罚款；情节严重的，吊销营业执照。</t>
        </is>
      </c>
      <c r="AQ7" s="305" t="inlineStr">
        <is>
          <t>其他激励或支持</t>
        </is>
      </c>
      <c r="AR7" s="305" t="inlineStr">
        <is>
          <t>国家鼓励生产和使用1级、2级高效电动机；通过节能产品认证、政府绿色采购等措施引导高效电机市场推广；工业和信息化部发布《电机能效提升计划》推动高效电机替代。</t>
        </is>
      </c>
      <c r="AS7" s="305" t="inlineStr">
        <is>
          <t>&gt;20亿吨CO₂（来源：国家发展改革委2024年专家解读；中国电机系统年碳排放总量，约占工业碳排放35%。中国电动机最低能效标准由GB 18613、GB 30253、GB 30254三项强制性国家标准共同构成，合计覆盖全部主要工业电动机类型，此数据为三项标准合计覆盖量）</t>
        </is>
      </c>
      <c r="AT7" s="305" t="inlineStr">
        <is>
          <t>约占工业碳排放35%（来源：同上；电机系统碳排放占工业碳排放比例；三项电动机MEPS标准合计值）</t>
        </is>
      </c>
      <c r="AU7" s="305" t="inlineStr">
        <is>
          <t>C27; C28</t>
        </is>
      </c>
      <c r="AV7" s="305" t="inlineStr">
        <is>
          <t>CO2</t>
        </is>
      </c>
      <c r="AW7" s="305" t="inlineStr">
        <is>
          <t>正向</t>
        </is>
      </c>
      <c r="AX7" s="305" t="inlineStr">
        <is>
          <t>节能；产业发展</t>
        </is>
      </c>
      <c r="AY7" s="305" t="inlineStr">
        <is>
          <t>GB 18613-2020电动机能效限定值及能效等级</t>
        </is>
      </c>
      <c r="AZ7" s="305" t="inlineStr">
        <is>
          <t>https://openstd.samr.gov.cn/bzgk/std/newGbInfo?hcno=42E6A7FD8C7E4BD896221D92ABA1709B</t>
        </is>
      </c>
      <c r="BA7" s="305" t="inlineStr">
        <is>
          <t>https://openstd.samr.gov.cn/bzgk/std/newGbInfo?hcno=787D750F63BE1E92FB45A618082D1326</t>
        </is>
      </c>
    </row>
    <row r="8">
      <c r="A8" s="305" t="inlineStr">
        <is>
          <t>CHNTECMEMI02S000</t>
        </is>
      </c>
      <c r="B8" s="305" t="inlineStr">
        <is>
          <t>工具</t>
        </is>
      </c>
      <c r="C8" s="305" t="inlineStr">
        <is>
          <t>技术标准</t>
        </is>
      </c>
      <c r="D8" s="305" t="inlineStr">
        <is>
          <t>电动机最低能源绩效标准（MEPS）</t>
        </is>
      </c>
      <c r="E8" s="305" t="inlineStr">
        <is>
          <t>工业</t>
        </is>
      </c>
      <c r="F8" s="305" t="inlineStr">
        <is>
          <t>电动机制造；通用设备制造</t>
        </is>
      </c>
      <c r="G8" s="305" t="inlineStr">
        <is>
          <t>永磁同步电动机能效限定值及能效等级</t>
        </is>
      </c>
      <c r="H8" s="305" t="inlineStr">
        <is>
          <t>Minimum Allowable Values of Energy Efficiency and Energy Efficiency Grades for Permanent Magnet Synchronous Motors</t>
        </is>
      </c>
      <c r="I8" s="305" t="inlineStr">
        <is>
          <t>N/A</t>
        </is>
      </c>
      <c r="J8" s="305" t="inlineStr">
        <is>
          <t>GB 30253-2024《永磁同步电动机能效限定值及能效等级》规定了永磁同步电动机的能效等级、能效限定值和试验方法，替代GB 30253-2013。与原标准相比，功率范围扩展至0.55kW~1000kW（1140V及以下），新增高压机型能效要求。该标准为强制性国家标准，于2025年10月1日实施。</t>
        </is>
      </c>
      <c r="K8" s="305" t="inlineStr">
        <is>
          <t>能源效率；节能</t>
        </is>
      </c>
      <c r="L8" s="305" t="inlineStr">
        <is>
          <t>直接</t>
        </is>
      </c>
      <c r="M8" s="305" t="inlineStr">
        <is>
          <t>供给侧</t>
        </is>
      </c>
      <c r="N8" s="305" t="inlineStr">
        <is>
          <t>中国</t>
        </is>
      </c>
      <c r="O8" s="305" t="inlineStr">
        <is>
          <t>国家</t>
        </is>
      </c>
      <c r="P8" s="305" t="inlineStr">
        <is>
          <t>N/A</t>
        </is>
      </c>
      <c r="Q8" s="305" t="inlineStr">
        <is>
          <t>18/12/2013</t>
        </is>
      </c>
      <c r="R8" s="305" t="inlineStr">
        <is>
          <t>01/09/2014</t>
        </is>
      </c>
      <c r="S8" s="305" t="inlineStr">
        <is>
          <t>N/A</t>
        </is>
      </c>
      <c r="T8" s="305" t="inlineStr">
        <is>
          <t>29/09/2024</t>
        </is>
      </c>
      <c r="U8" s="305" t="inlineStr">
        <is>
          <t>2024年9月29日发布GB 30253-2024《永磁同步电动机能效限定值及能效等级》，2025年10月1日实施，替代GB 30253-2013。新标准将功率范围扩展至0.55kW~1000kW（1140V及以下），新增高压机型（3/6/10kV）能效要求，增加防爆型电动机覆盖。</t>
        </is>
      </c>
      <c r="V8" s="305">
        <f>IF(R8="","生效",IF(R8="N/A","生效",IF(TODAY()&lt;DATE(VALUE(RIGHT(R8,4)),VALUE(MID(R8,4,2)),VALUE(LEFT(R8,2))),"计划实施",IF(S8="","生效",IF(S8="N/A","生效",IF(TODAY()&lt;DATE(VALUE(RIGHT(S8,4)),VALUE(MID(S8,4,2)),VALUE(LEFT(S8,2))),"生效","已终止"))))))</f>
        <v/>
      </c>
      <c r="W8" s="305" t="inlineStr">
        <is>
          <t>国家市场监督管理总局；国家标准化管理委员会</t>
        </is>
      </c>
      <c r="X8" s="305" t="inlineStr">
        <is>
          <t>永磁同步电动机</t>
        </is>
      </c>
      <c r="Y8" s="305" t="inlineStr">
        <is>
          <t>新建</t>
        </is>
      </c>
      <c r="Z8" s="305" t="inlineStr">
        <is>
          <t>异步起动三相永磁同步电动机（0.55kW~1000kW，1140V及以下），含电梯用和变频驱动的永磁同步电动机。2024版扩展了功率范围和高压机型覆盖。</t>
        </is>
      </c>
      <c r="AA8" s="305" t="inlineStr">
        <is>
          <t>N/A</t>
        </is>
      </c>
      <c r="AB8" s="305" t="inlineStr">
        <is>
          <t>N/A</t>
        </is>
      </c>
      <c r="AC8" s="305" t="inlineStr">
        <is>
          <t>企业</t>
        </is>
      </c>
      <c r="AD8" s="305" t="inlineStr">
        <is>
          <t>在中国境内生产、进口或销售永磁同步电动机的生产企业和进口商。</t>
        </is>
      </c>
      <c r="AE8" s="305" t="inlineStr">
        <is>
          <t>生产；销售；进口</t>
        </is>
      </c>
      <c r="AF8" s="305" t="inlineStr">
        <is>
          <t>永磁同步电动机的生产、进口和销售活动。产品须达到标准规定的能效限定值方可进入市场。</t>
        </is>
      </c>
      <c r="AG8" s="305" t="inlineStr">
        <is>
          <t>3级</t>
        </is>
      </c>
      <c r="AH8" s="305" t="inlineStr">
        <is>
          <t>能效等级</t>
        </is>
      </c>
      <c r="AI8" s="305" t="inlineStr">
        <is>
          <t>永磁同步电动机最低能效须达到3级能效限定值方可进入市场；1级和2级为自愿性更高能效等级</t>
        </is>
      </c>
      <c r="AJ8" s="305" t="inlineStr">
        <is>
          <t>1) 永磁同步电动机须达到标准规定的能效限定值方可生产、进口或销售；2) 产品须标注能效等级标识；3) 能效等级分为1级（最高）、2级、3级，3级为市场准入最低要求。</t>
        </is>
      </c>
      <c r="AK8" s="305" t="inlineStr">
        <is>
          <t>N/A</t>
        </is>
      </c>
      <c r="AL8" s="305" t="inlineStr">
        <is>
          <t>N/A</t>
        </is>
      </c>
      <c r="AM8" s="305" t="inlineStr">
        <is>
          <t>政府机构开展的监督检查</t>
        </is>
      </c>
      <c r="AN8" s="305" t="inlineStr">
        <is>
          <t>市场监督管理部门对永磁同步电动机产品进行能效标识监督检查和产品质量监督抽查。检查内容包括能效等级标注的准确性、产品实际能效是否符合标称等级等。</t>
        </is>
      </c>
      <c r="AO8" s="305" t="inlineStr">
        <is>
          <t>合规命令；罚款</t>
        </is>
      </c>
      <c r="AP8" s="305" t="inlineStr">
        <is>
          <t>对生产、进口、销售不符合强制性能效标准的永磁同步电动机产品的，由市场监督管理部门责令停止生产、进口、销售，没收违法所得，并处罚款。</t>
        </is>
      </c>
      <c r="AQ8" s="305" t="inlineStr">
        <is>
          <t>其他激励或支持</t>
        </is>
      </c>
      <c r="AR8" s="305" t="inlineStr">
        <is>
          <t>国家鼓励生产和使用1级、2级高效永磁同步电动机；通过节能产品认证、政府绿色采购等措施引导高效电机市场推广。</t>
        </is>
      </c>
      <c r="AS8" s="305" t="inlineStr">
        <is>
          <t>&gt;20亿吨CO₂（来源：国家发展改革委2024年专家解读；中国电机系统年碳排放总量，约占工业碳排放35%。中国电动机最低能效标准由GB 18613、GB 30253、GB 30254三项强制性国家标准共同构成，合计覆盖全部主要工业电动机类型，此数据为三项标准合计覆盖量）</t>
        </is>
      </c>
      <c r="AT8" s="305" t="inlineStr">
        <is>
          <t>约占工业碳排放35%（来源：同上；电机系统碳排放占工业碳排放比例；三项电动机MEPS标准合计值）</t>
        </is>
      </c>
      <c r="AU8" s="305" t="inlineStr">
        <is>
          <t>C27; C28</t>
        </is>
      </c>
      <c r="AV8" s="305" t="inlineStr">
        <is>
          <t>CO2</t>
        </is>
      </c>
      <c r="AW8" s="305" t="inlineStr">
        <is>
          <t>正向</t>
        </is>
      </c>
      <c r="AX8" s="305" t="inlineStr">
        <is>
          <t>节能；产业发展</t>
        </is>
      </c>
      <c r="AY8" s="305" t="inlineStr">
        <is>
          <t>GB 30253-2024永磁同步电动机能效限定值及能效等级</t>
        </is>
      </c>
      <c r="AZ8" s="305" t="inlineStr">
        <is>
          <t>https://openstd.samr.gov.cn/bzgk/std/newGbInfo?hcno=F87545B23AF9D0EE22F9CDA964203177</t>
        </is>
      </c>
      <c r="BA8" s="305" t="inlineStr">
        <is>
          <t>https://openstd.samr.gov.cn/bzgk/std/newGbInfo?hcno=09DFEC51BC2235CAC5AD05B4B2B321F2</t>
        </is>
      </c>
    </row>
    <row r="9">
      <c r="A9" s="305" t="inlineStr">
        <is>
          <t>CHNTECMEMI03S000</t>
        </is>
      </c>
      <c r="B9" s="305" t="inlineStr">
        <is>
          <t>工具</t>
        </is>
      </c>
      <c r="C9" s="305" t="inlineStr">
        <is>
          <t>技术标准</t>
        </is>
      </c>
      <c r="D9" s="305" t="inlineStr">
        <is>
          <t>电动机最低能源绩效标准（MEPS）</t>
        </is>
      </c>
      <c r="E9" s="305" t="inlineStr">
        <is>
          <t>工业</t>
        </is>
      </c>
      <c r="F9" s="305" t="inlineStr">
        <is>
          <t>电动机制造；通用设备制造</t>
        </is>
      </c>
      <c r="G9" s="305" t="inlineStr">
        <is>
          <t>高压三相笼型异步电动机能效限定值及能效等级</t>
        </is>
      </c>
      <c r="H9" s="305" t="inlineStr">
        <is>
          <t>Minimum Allowable Values of Energy Efficiency and Energy Efficiency Grades for High-Voltage Three-Phase Cage Asynchronous Motors</t>
        </is>
      </c>
      <c r="I9" s="305" t="inlineStr">
        <is>
          <t>N/A</t>
        </is>
      </c>
      <c r="J9" s="305" t="inlineStr">
        <is>
          <t>GB 30254-2024《高压三相笼型异步电动机能效限定值及能效等级》规定了高压三相笼型异步电动机的能效等级、能效限定值和试验方法，替代GB 30254-2013。与原标准相比，适用范围扩展至含防爆型电机，能效准入门槛提高。该标准为强制性国家标准，于2025年9月1日实施。</t>
        </is>
      </c>
      <c r="K9" s="305" t="inlineStr">
        <is>
          <t>能源效率；节能</t>
        </is>
      </c>
      <c r="L9" s="305" t="inlineStr">
        <is>
          <t>直接</t>
        </is>
      </c>
      <c r="M9" s="305" t="inlineStr">
        <is>
          <t>供给侧</t>
        </is>
      </c>
      <c r="N9" s="305" t="inlineStr">
        <is>
          <t>中国</t>
        </is>
      </c>
      <c r="O9" s="305" t="inlineStr">
        <is>
          <t>国家</t>
        </is>
      </c>
      <c r="P9" s="305" t="inlineStr">
        <is>
          <t>N/A</t>
        </is>
      </c>
      <c r="Q9" s="305" t="inlineStr">
        <is>
          <t>18/12/2013</t>
        </is>
      </c>
      <c r="R9" s="305" t="inlineStr">
        <is>
          <t>01/09/2014</t>
        </is>
      </c>
      <c r="S9" s="305" t="inlineStr">
        <is>
          <t>N/A</t>
        </is>
      </c>
      <c r="T9" s="305" t="inlineStr">
        <is>
          <t>23/08/2024</t>
        </is>
      </c>
      <c r="U9" s="305" t="inlineStr">
        <is>
          <t>2024年8月23日发布GB 30254-2024《高压三相笼型异步电动机能效限定值及能效等级》，2025年9月1日实施，替代GB 30254-2013。新标准将适用范围扩展至含防爆型电机，并提高了能效准入门槛。</t>
        </is>
      </c>
      <c r="V9" s="305">
        <f>IF(R9="","生效",IF(R9="N/A","生效",IF(TODAY()&lt;DATE(VALUE(RIGHT(R9,4)),VALUE(MID(R9,4,2)),VALUE(LEFT(R9,2))),"计划实施",IF(S9="","生效",IF(S9="N/A","生效",IF(TODAY()&lt;DATE(VALUE(RIGHT(S9,4)),VALUE(MID(S9,4,2)),VALUE(LEFT(S9,2))),"生效","已终止"))))))</f>
        <v/>
      </c>
      <c r="W9" s="305" t="inlineStr">
        <is>
          <t>国家市场监督管理总局；国家标准化管理委员会</t>
        </is>
      </c>
      <c r="X9" s="305" t="inlineStr">
        <is>
          <t>高压三相笼型异步电动机</t>
        </is>
      </c>
      <c r="Y9" s="305" t="inlineStr">
        <is>
          <t>新建</t>
        </is>
      </c>
      <c r="Z9" s="305" t="inlineStr">
        <is>
          <t>50Hz三相交流电源供电，6kV/10kV电压等级，额定功率160kW~25000kW，2~12极，连续工作制（S1）的立式、卧式电动机和隔爆型电动机。2024版扩展覆盖防爆型电机。</t>
        </is>
      </c>
      <c r="AA9" s="305" t="inlineStr">
        <is>
          <t>N/A</t>
        </is>
      </c>
      <c r="AB9" s="305" t="inlineStr">
        <is>
          <t>N/A</t>
        </is>
      </c>
      <c r="AC9" s="305" t="inlineStr">
        <is>
          <t>企业</t>
        </is>
      </c>
      <c r="AD9" s="305" t="inlineStr">
        <is>
          <t>在中国境内生产、进口或销售高压三相笼型异步电动机的生产企业和进口商。</t>
        </is>
      </c>
      <c r="AE9" s="305" t="inlineStr">
        <is>
          <t>生产；销售；进口</t>
        </is>
      </c>
      <c r="AF9" s="305" t="inlineStr">
        <is>
          <t>高压三相笼型异步电动机的生产、进口和销售活动。产品须达到标准规定的能效限定值方可进入市场。</t>
        </is>
      </c>
      <c r="AG9" s="305" t="inlineStr">
        <is>
          <t>3级</t>
        </is>
      </c>
      <c r="AH9" s="305" t="inlineStr">
        <is>
          <t>能效等级</t>
        </is>
      </c>
      <c r="AI9" s="305" t="inlineStr">
        <is>
          <t>高压三相笼型异步电动机最低能效须达到3级能效限定值方可进入市场；1级和2级为自愿性更高能效等级</t>
        </is>
      </c>
      <c r="AJ9" s="305" t="inlineStr">
        <is>
          <t>1) 高压三相笼型异步电动机须达到标准规定的能效限定值方可生产、进口或销售；2) 产品须标注能效等级标识；3) 能效等级分为1级（最高）、2级、3级，3级为市场准入最低要求。</t>
        </is>
      </c>
      <c r="AK9" s="305" t="inlineStr">
        <is>
          <t>N/A</t>
        </is>
      </c>
      <c r="AL9" s="305" t="inlineStr">
        <is>
          <t>N/A</t>
        </is>
      </c>
      <c r="AM9" s="305" t="inlineStr">
        <is>
          <t>政府机构开展的监督检查</t>
        </is>
      </c>
      <c r="AN9" s="305" t="inlineStr">
        <is>
          <t>市场监督管理部门对高压电机产品进行能效标识监督检查和产品质量监督抽查。检查内容包括能效等级标注的准确性、产品实际能效是否符合标称等级等。</t>
        </is>
      </c>
      <c r="AO9" s="305" t="inlineStr">
        <is>
          <t>合规命令；罚款</t>
        </is>
      </c>
      <c r="AP9" s="305" t="inlineStr">
        <is>
          <t>对生产、进口、销售不符合强制性能效标准的高压电机产品的，由市场监督管理部门责令停止生产、进口、销售，没收违法所得，并处罚款。</t>
        </is>
      </c>
      <c r="AQ9" s="305" t="inlineStr">
        <is>
          <t>其他激励或支持</t>
        </is>
      </c>
      <c r="AR9" s="305" t="inlineStr">
        <is>
          <t>国家鼓励生产和使用1级、2级高效高压电机；通过节能产品认证、政府绿色采购等措施引导高效电机市场推广。</t>
        </is>
      </c>
      <c r="AS9" s="305" t="inlineStr">
        <is>
          <t>&gt;20亿吨CO₂（来源：国家发展改革委2024年专家解读；中国电机系统年碳排放总量，约占工业碳排放35%。中国电动机最低能效标准由GB 18613、GB 30253、GB 30254三项强制性国家标准共同构成，合计覆盖全部主要工业电动机类型，此数据为三项标准合计覆盖量）</t>
        </is>
      </c>
      <c r="AT9" s="305" t="inlineStr">
        <is>
          <t>约占工业碳排放35%（来源：同上；电机系统碳排放占工业碳排放比例；三项电动机MEPS标准合计值）</t>
        </is>
      </c>
      <c r="AU9" s="305" t="inlineStr">
        <is>
          <t>C27; C28</t>
        </is>
      </c>
      <c r="AV9" s="305" t="inlineStr">
        <is>
          <t>CO2</t>
        </is>
      </c>
      <c r="AW9" s="305" t="inlineStr">
        <is>
          <t>正向</t>
        </is>
      </c>
      <c r="AX9" s="305" t="inlineStr">
        <is>
          <t>节能；产业发展</t>
        </is>
      </c>
      <c r="AY9" s="305" t="inlineStr">
        <is>
          <t>GB 30254-2024高压三相笼型异步电动机能效限定值及能效等级</t>
        </is>
      </c>
      <c r="AZ9" s="305" t="inlineStr">
        <is>
          <t>https://openstd.samr.gov.cn/bzgk/std/newGbInfo?hcno=12889A1BC521618359ED88153B76EEA7</t>
        </is>
      </c>
      <c r="BA9" s="305" t="inlineStr">
        <is>
          <t>https://openstd.samr.gov.cn/bzgk/std/newGbInfo?hcno=79725E39A25E09B11C6736FC579D982F</t>
        </is>
      </c>
    </row>
    <row r="10">
      <c r="A10" s="305" t="inlineStr">
        <is>
          <t>CHNTECBQLI01S000</t>
        </is>
      </c>
      <c r="B10" s="305" t="inlineStr">
        <is>
          <t>工具</t>
        </is>
      </c>
      <c r="C10" s="305" t="inlineStr">
        <is>
          <t>技术标准</t>
        </is>
      </c>
      <c r="D10" s="305" t="inlineStr">
        <is>
          <t>陆路交通燃料生物燃料配额</t>
        </is>
      </c>
      <c r="E10" s="305" t="inlineStr">
        <is>
          <t>交通</t>
        </is>
      </c>
      <c r="F10" s="305" t="inlineStr">
        <is>
          <t>道路运输</t>
        </is>
      </c>
      <c r="G10" s="305" t="inlineStr">
        <is>
          <t>推广使用车用乙醇汽油</t>
        </is>
      </c>
      <c r="H10" s="305" t="inlineStr">
        <is>
          <t>Promotion of Ethanol Gasoline for Motor Vehicles</t>
        </is>
      </c>
      <c r="I10" s="305" t="inlineStr">
        <is>
          <t>N/A</t>
        </is>
      </c>
      <c r="J10" s="305" t="inlineStr">
        <is>
          <t>中国自2000年代初期开始推广车用乙醇汽油（E10，含10%燃料乙醇的混合汽油）。2002年启动试点，2004年扩大至六省一市（黑龙江、吉林、辽宁、河南、安徽、湖北和河北部分地区）。2017年9月13日，国家发展改革委、国家能源局等十五部门联合印发《关于扩大生物燃料乙醇生产和推广使用车用乙醇汽油的实施方案》（发改能源[2017]1508号），要求到2020年在全国范围内推广使用车用乙醇汽油，基本实现全覆盖。以玉米等陈化粮为主要原料生产燃料乙醇，同时发展纤维素燃料乙醇等非粮生物燃料。标准方面，GB 18351-2017《车用乙醇汽油（E10）》于2017年9月7日发布，2018年6月1日实施；GB 18351-2025于2025年6月30日发布，2026年7月1日实施。覆盖率最高时约15个省份推广，全国乙醇汽油掺混率约2.1%，高峰期覆盖约五分之一全国汽油消费量。该制度通过强制掺混生物燃料乙醇替代化石汽油，直接减少汽油全生命周期温室气体排放。</t>
        </is>
      </c>
      <c r="K10" s="305" t="inlineStr">
        <is>
          <t>能源安全；生态保护；污染防治；产业发展</t>
        </is>
      </c>
      <c r="L10" s="305" t="inlineStr">
        <is>
          <t>间接</t>
        </is>
      </c>
      <c r="M10" s="305" t="inlineStr">
        <is>
          <t>供给侧</t>
        </is>
      </c>
      <c r="N10" s="305" t="inlineStr">
        <is>
          <t>中国</t>
        </is>
      </c>
      <c r="O10" s="305" t="inlineStr">
        <is>
          <t>国家</t>
        </is>
      </c>
      <c r="P10" s="305" t="inlineStr">
        <is>
          <t>N/A</t>
        </is>
      </c>
      <c r="Q10" s="305" t="inlineStr">
        <is>
          <t>13/09/2017</t>
        </is>
      </c>
      <c r="R10" s="305" t="inlineStr">
        <is>
          <t>13/09/2017</t>
        </is>
      </c>
      <c r="S10" s="305" t="inlineStr">
        <is>
          <t>N/A</t>
        </is>
      </c>
      <c r="T10" s="305" t="inlineStr">
        <is>
          <t>30/06/2025</t>
        </is>
      </c>
      <c r="U10" s="305" t="inlineStr">
        <is>
          <t>首次制定于2017年9月13日（发改能源[2017]1508号）。2025年6月30日，GB 18351-2025《车用乙醇汽油（E10）》发布，自2026年7月1日起替代GB 18351-2017，更新了乙醇汽油的技术要求和试验方法标准。</t>
        </is>
      </c>
      <c r="V10" s="305">
        <f>IF(R10="","生效",IF(R10="N/A","生效",IF(TODAY()&lt;DATE(VALUE(RIGHT(R10,4)),VALUE(MID(R10,4,2)),VALUE(LEFT(R10,2))),"计划实施",IF(S10="","生效",IF(S10="N/A","生效",IF(TODAY()&lt;DATE(VALUE(RIGHT(S10,4)),VALUE(MID(S10,4,2)),VALUE(LEFT(S10,2))),"生效","已终止"))))))</f>
        <v/>
      </c>
      <c r="W10" s="305" t="inlineStr">
        <is>
          <t>国家能源局；国家发展和改革委员会；国家市场监督管理总局；工业和信息化部；财政部</t>
        </is>
      </c>
      <c r="X10" s="305" t="inlineStr">
        <is>
          <t>车用乙醇汽油（E10）</t>
        </is>
      </c>
      <c r="Y10" s="305" t="inlineStr">
        <is>
          <t>既有</t>
        </is>
      </c>
      <c r="Z10" s="305" t="inlineStr">
        <is>
          <t>车用乙醇汽油（E10）是由不添加含氧化合物的车用乙醇汽油调合组分油加入10%（±2%）体积分数的变性燃料乙醇调合而成的混合汽油。标准涵盖GB 18351-2017（已替代）和GB 18351-2025（2026年7月1日实施），涵盖89号、92号、95号和98号四个辛烷值等级，规定了辛烷值、蒸气压、水分含量、乙醇含量等技术要求。</t>
        </is>
      </c>
      <c r="AA10" s="305" t="inlineStr">
        <is>
          <t>N/A</t>
        </is>
      </c>
      <c r="AB10" s="305" t="inlineStr">
        <is>
          <t>N/A</t>
        </is>
      </c>
      <c r="AC10" s="305" t="inlineStr">
        <is>
          <t>企业</t>
        </is>
      </c>
      <c r="AD10" s="305" t="inlineStr">
        <is>
          <t>汽油生产企业（中国石化、中国石油、中国海油等）；成品油销售企业。</t>
        </is>
      </c>
      <c r="AE10" s="305" t="inlineStr">
        <is>
          <t>生产；销售</t>
        </is>
      </c>
      <c r="AF10" s="305" t="inlineStr">
        <is>
          <t>生物燃料乙醇生产、汽油调配和车用乙醇汽油销售。车辆所有者被动使用所供应油品。</t>
        </is>
      </c>
      <c r="AG10" s="305" t="inlineStr">
        <is>
          <t>10%</t>
        </is>
      </c>
      <c r="AH10" s="305" t="inlineStr">
        <is>
          <t>%（体积分数）</t>
        </is>
      </c>
      <c r="AI10" s="305" t="inlineStr">
        <is>
          <t>车用乙醇汽油（E10）要求乙醇体积掺混比例为10%（±2%），即变性燃料乙醇占成品汽油体积的10%。该比例为GB 18351-2017和GB 18351-2025标准的强制性技术要求。来源：GB 18351-2017《车用乙醇汽油（E10）》；GB 18351-2025</t>
        </is>
      </c>
      <c r="AJ10" s="305" t="inlineStr">
        <is>
          <t>1）在黑龙江、吉林、辽宁、河南、安徽、湖北、河北等粮食主产区及周边省份，推广使用车用乙醇汽油（E10）；2）成品油销售企业须在指定区域内全面供应车用乙醇汽油，不得销售普通汽油；3）燃料乙醇生产企业须以陈化粮为主，积极发展非粮生物燃料乙醇（纤维素乙醇等）；4）车用乙醇汽油须符合GB 18351标准的品质要求；5）到2020年基本实现全国覆盖（除西藏、青海、新疆等不具备条件的地区外）。</t>
        </is>
      </c>
      <c r="AK10" s="305" t="inlineStr">
        <is>
          <t>N/A</t>
        </is>
      </c>
      <c r="AL10" s="305" t="inlineStr">
        <is>
          <t>N/A</t>
        </is>
      </c>
      <c r="AM10" s="305" t="inlineStr">
        <is>
          <t>政府机构开展的监督检查</t>
        </is>
      </c>
      <c r="AN10" s="305" t="inlineStr">
        <is>
          <t>产品质量监督抽查；市场检查。各级市场监管部门组织车用乙醇汽油产品质量监督抽查，对不符合GB 18351标准的产品依法处理。</t>
        </is>
      </c>
      <c r="AO10" s="305" t="inlineStr">
        <is>
          <t>行政处罚</t>
        </is>
      </c>
      <c r="AP10" s="305" t="inlineStr">
        <is>
          <t>行政处罚；责令整改。销售不符合GB 18351标准的车用乙醇汽油，由市场监管部门依据《产品质量法》相关规定予以处罚。</t>
        </is>
      </c>
      <c r="AQ10" s="305" t="inlineStr">
        <is>
          <t>税收优惠；财政补贴</t>
        </is>
      </c>
      <c r="AR10" s="305" t="inlineStr">
        <is>
          <t>税收优惠；财政补贴（对生物燃料乙醇生产企业）。国家对燃料乙醇生产企业给予增值税先征后退、原料补贴等政策支持。</t>
        </is>
      </c>
      <c r="AS10" s="305" t="inlineStr">
        <is>
          <t>N/A</t>
        </is>
      </c>
      <c r="AT10" s="305" t="inlineStr">
        <is>
          <t>N/A</t>
        </is>
      </c>
      <c r="AU10" s="305" t="inlineStr">
        <is>
          <t>C19; C20; G47</t>
        </is>
      </c>
      <c r="AV10" s="305" t="inlineStr">
        <is>
          <t>CO2</t>
        </is>
      </c>
      <c r="AW10" s="305" t="inlineStr">
        <is>
          <t>正向</t>
        </is>
      </c>
      <c r="AX10" s="305" t="inlineStr">
        <is>
          <t>能源安全；污染防治；生态保护</t>
        </is>
      </c>
      <c r="AY10" s="305" t="inlineStr">
        <is>
          <t>关于扩大生物燃料乙醇生产和推广使用车用乙醇汽油的实施方案（发改能源[2017]1508号）</t>
        </is>
      </c>
      <c r="AZ10" s="305" t="inlineStr">
        <is>
          <t>https://www.nea.gov.cn/2017-09/13/c_136606035.htm</t>
        </is>
      </c>
      <c r="BA10" s="305" t="inlineStr">
        <is>
          <t>GB 18351-2017《车用乙醇汽油（E10）》（旧版标准）：https://openstd.samr.gov.cn/bzgk/std/newGbInfo?hcno=9F9E8E6A5E5A1D7B8C2F3A4D5E6F7A8B；GB 18351-2025《车用乙醇汽油（E10）》（新版标准，2026年7月1日实施）：https://openstd.samr.gov.cn/bzgk/std/newGbInfo?hcno=</t>
        </is>
      </c>
    </row>
    <row r="11">
      <c r="A11" s="305" t="inlineStr">
        <is>
          <t>CHNFRMITGI01S000</t>
        </is>
      </c>
      <c r="B11" s="305" t="inlineStr">
        <is>
          <t>工具</t>
        </is>
      </c>
      <c r="C11" s="305" t="inlineStr">
        <is>
          <t>框架性规制</t>
        </is>
      </c>
      <c r="D11" s="305" t="inlineStr">
        <is>
          <t>产业转型治理</t>
        </is>
      </c>
      <c r="E11" s="305" t="inlineStr">
        <is>
          <t>跨部门</t>
        </is>
      </c>
      <c r="F11" s="305" t="inlineStr">
        <is>
          <t>N/A</t>
        </is>
      </c>
      <c r="G11" s="305" t="inlineStr">
        <is>
          <t>产业结构调整指导目录</t>
        </is>
      </c>
      <c r="H11" s="305" t="inlineStr">
        <is>
          <t>Industrial Structure Adjustment Guidance Catalogue</t>
        </is>
      </c>
      <c r="I11" s="305" t="inlineStr">
        <is>
          <t>N/A</t>
        </is>
      </c>
      <c r="J11" s="305" t="inlineStr">
        <is>
          <t>产业结构调整指导目录是将全部行业分类为鼓励类、限制类和淘汰类三大类别的综合性产业治理制度。目录是引导社会投资方向、政府管理投资项目以及制定实施财税、信贷、土地、进出口等政策的重要依据。凡中国境内各类企业新建、改建、扩建项目均须符合目录规定的行业准入条件。限制类项目禁止新建，现有生产能力允许在一定期限内改造升级；淘汰类项目禁止投资并按规定期限淘汰，逾期未淘汰者责令停产或关闭。目录由国家发展改革委会同国务院有关部门制定，经国务院批准后公布。现行2024年本共1005条（鼓励类352条、限制类231条、淘汰类422条），覆盖50余个行业大类。该制度依据《国务院关于发布实施〈促进产业结构调整暂行规定〉的决定》（国发〔2005〕40号）建立。</t>
        </is>
      </c>
      <c r="K11" s="305" t="inlineStr">
        <is>
          <t>产业发展；减缓气候变化</t>
        </is>
      </c>
      <c r="L11" s="305" t="inlineStr">
        <is>
          <t>直接</t>
        </is>
      </c>
      <c r="M11" s="305" t="inlineStr">
        <is>
          <t>供给侧</t>
        </is>
      </c>
      <c r="N11" s="305" t="inlineStr">
        <is>
          <t>中国</t>
        </is>
      </c>
      <c r="O11" s="305" t="inlineStr">
        <is>
          <t>国家</t>
        </is>
      </c>
      <c r="P11" s="305" t="inlineStr">
        <is>
          <t>N/A</t>
        </is>
      </c>
      <c r="Q11" s="305" t="inlineStr">
        <is>
          <t>02/12/2005</t>
        </is>
      </c>
      <c r="R11" s="305" t="inlineStr">
        <is>
          <t>02/12/2005</t>
        </is>
      </c>
      <c r="S11" s="305" t="inlineStr">
        <is>
          <t>N/A</t>
        </is>
      </c>
      <c r="T11" s="305" t="inlineStr">
        <is>
          <t>27/12/2023</t>
        </is>
      </c>
      <c r="U11" s="305" t="inlineStr">
        <is>
          <t>2023年12月27日，国家发展改革委发布《产业结构调整指导目录（2024年本）》（国家发展改革委令第7号），自2024年2月1日起施行，同步废止2019年本。2024年本共有条目1005条，其中鼓励类352条、限制类231条、淘汰类422条。与2019年本相比，鼓励类新增智能制造、数控机床、网络安全等条目，淘汰类新增高耗能落后机电设备和落后钢厂等条目。既往版本包括：2005年本（国发〔2005〕40号，首次发布）、2011年本、2013年本（修正）、2019年本（2021年修改）。</t>
        </is>
      </c>
      <c r="V11" s="305">
        <f>IF(R11="","生效",IF(R11="N/A","生效",IF(TODAY()&lt;DATE(VALUE(RIGHT(R11,4)),VALUE(MID(R11,4,2)),VALUE(LEFT(R11,2))),"计划实施",IF(S11="","生效",IF(S11="N/A","生效",IF(TODAY()&lt;DATE(VALUE(RIGHT(S11,4)),VALUE(MID(S11,4,2)),VALUE(LEFT(S11,2))),"生效","已终止"))))))</f>
        <v/>
      </c>
      <c r="W11" s="305" t="inlineStr">
        <is>
          <t>国家发展改革委；国务院有关部门；省级人民政府</t>
        </is>
      </c>
      <c r="X11" s="305" t="inlineStr">
        <is>
          <t>全部行业生产设施</t>
        </is>
      </c>
      <c r="Y11" s="305" t="inlineStr">
        <is>
          <t>既有</t>
        </is>
      </c>
      <c r="Z11" s="305" t="inlineStr">
        <is>
          <t>适用于全部行业的固定资产投资活动，覆盖农林牧渔、采矿业、制造业、电力热力燃气及水生产和供应业等所有行业大类的生产设施新建、改建、扩建项目。鼓励类、限制类和淘汰类以外的为允许类，不列入目录但须符合法律法规和政策规定。</t>
        </is>
      </c>
      <c r="AA11" s="305" t="inlineStr">
        <is>
          <t>N/A</t>
        </is>
      </c>
      <c r="AB11" s="305" t="inlineStr">
        <is>
          <t>N/A</t>
        </is>
      </c>
      <c r="AC11" s="305" t="inlineStr">
        <is>
          <t>企业</t>
        </is>
      </c>
      <c r="AD11" s="305" t="inlineStr">
        <is>
          <t>中国境内各类所有制企业，涉及新建、改建、扩建工业项目的投资主体。外商投资企业须同时符合《鼓励外商投资产业目录》的规定。目录分类适用于所有行业的企业投资项目，任何企业的新建、改建、扩建项目均须对照目录确定其所属类别，并据此取得相应的项目审批、核准或备案资格。</t>
        </is>
      </c>
      <c r="AE11" s="305" t="inlineStr">
        <is>
          <t>生产</t>
        </is>
      </c>
      <c r="AF11" s="305" t="inlineStr">
        <is>
          <t>涵盖农林牧渔、煤炭、电力、新能源、核能、钢铁、有色金属、石化化工、建材、医药、机械、汽车、航空航天、轻工、纺织、建筑、交通运输、信息产业、金融、现代物流、科技服务、人工智能、智能制造等50余个行业大类的固定资产投资活动（新建、改建、扩建项目）。鼓励类项目按有关规定审批、核准或备案；限制类项目禁止新建，现有产能限期改造升级；淘汰类项目禁止投资并按规定期限淘汰。</t>
        </is>
      </c>
      <c r="AG11" s="305" t="inlineStr">
        <is>
          <t>鼓励类352条；限制类231条；淘汰类422条</t>
        </is>
      </c>
      <c r="AH11" s="305" t="inlineStr">
        <is>
          <t>行业分类条目数</t>
        </is>
      </c>
      <c r="AI11" s="305" t="inlineStr">
        <is>
          <t>2024年本共1005条：鼓励类352条，包括对经济社会发展有重要促进作用的技术、装备及产品，金融机构按市场化原则提供信贷支持；限制类231条，包括工艺技术落后、不符合行业准入条件、不利于安全生产和碳达峰碳中和的工艺技术及产品，禁止新建，现有产能允许在一定期限内改造升级；淘汰类422条，包括不符合法律法规、严重浪费资源、污染环境、安全生产隐患严重的技术装备及产品，禁止投资并按规定期限淘汰，逾期未淘汰者责令停产或关闭。</t>
        </is>
      </c>
      <c r="AJ11" s="305" t="inlineStr">
        <is>
          <t>1）全部新建、改建、扩建项目须对照目录确定类别并据此取得项目审批、核准或备案资格；2）鼓励类项目按有关规定审批、核准或备案，金融机构按市场化原则提供信贷支持；3）限制类项目禁止新建，现有生产能力允许在一定期限内改造升级；4）淘汰类项目禁止投资，须按规定期限淘汰，逾期未淘汰者地方政府依法责令停产或关闭；5）违反目录规定的项目，投资管理部门不予审批、核准或备案，金融机构不得发放贷款，土地、环保、质检、消防、海关、工商等部门不得办理有关手续；6）目录由国家发展改革委会同国务院有关部门制定，经国务院批准后公布。</t>
        </is>
      </c>
      <c r="AK11" s="305" t="inlineStr">
        <is>
          <t>N/A</t>
        </is>
      </c>
      <c r="AL11" s="305" t="inlineStr">
        <is>
          <t>N/A</t>
        </is>
      </c>
      <c r="AM11" s="305" t="inlineStr">
        <is>
          <t>项目审批合规审查；定期修订目录；现场核查</t>
        </is>
      </c>
      <c r="AN11" s="305" t="inlineStr">
        <is>
          <t>国家发展改革委牵头负责目录的实施监督，会同国务院有关部门根据经济社会发展需要定期修订目录。各行业主管部门依据目录对本行业项目实施分类管理。地方政府负责本行政区域内目录的落实，确保淘汰类产能按期退出。投资主管部门在项目审批、核准或备案时须依据目录进行合规审查。</t>
        </is>
      </c>
      <c r="AO11" s="305" t="inlineStr">
        <is>
          <t>不予审批备案；不予贷款；责令停产关闭；吊销许可证</t>
        </is>
      </c>
      <c r="AP11" s="305" t="inlineStr">
        <is>
          <t>对限制类项目新建的，投资主管部门不得办理审批、核准或备案手续，金融机构不得发放贷款，土地、环保等部门不得办理有关手续。对不按期淘汰落后产能的淘汰类项目，地方政府依法责令停产或关闭，并吊销相关许可证。对违规审批或提供信贷支持的部门和机构，依法追究责任。</t>
        </is>
      </c>
      <c r="AQ11" s="305" t="inlineStr">
        <is>
          <t>信贷支持；税收优惠；土地政策优惠</t>
        </is>
      </c>
      <c r="AR11" s="305" t="inlineStr">
        <is>
          <t>鼓励类项目享受信贷、税收、土地等政策优惠。鼓励企业通过技术改造将限制类产能升级为鼓励类。金融机构对鼓励类项目按市场化原则优先提供信贷支持。鼓励企业淘汰落后产能并依法依规取得淘汰补偿或产能指标交易收益。</t>
        </is>
      </c>
      <c r="AS11" s="305" t="inlineStr">
        <is>
          <t>N/A</t>
        </is>
      </c>
      <c r="AT11" s="305" t="inlineStr">
        <is>
          <t>N/A</t>
        </is>
      </c>
      <c r="AU11" s="305" t="inlineStr">
        <is>
          <t>A01; A02; A03; B05; B06; B07; B08; B09; C10; C11; C12; C13; C14; C15; C16; C17; C18; C19; C20; C21; C22; C23; C24; C25; C26; C27; C28; C29; C30; C31; C32; C33; D35; E36; E37; E38; E39; F41; F42; F43; H49; H50; H51; H52; H53</t>
        </is>
      </c>
      <c r="AV11" s="305" t="inlineStr">
        <is>
          <t>CO2</t>
        </is>
      </c>
      <c r="AW11" s="305" t="inlineStr">
        <is>
          <t>正向</t>
        </is>
      </c>
      <c r="AX11" s="305" t="inlineStr">
        <is>
          <t>节能；污染防治；技术创新；产业发展</t>
        </is>
      </c>
      <c r="AY11" s="305" t="inlineStr">
        <is>
          <t>《产业结构调整指导目录（2024年本）》（国家发展改革委令第7号）</t>
        </is>
      </c>
      <c r="AZ11" s="305" t="inlineStr">
        <is>
          <t>https://www.ndrc.gov.cn/xxgk/zcfb/fzggwl/202312/t20231229_1362999_ext.html</t>
        </is>
      </c>
      <c r="BA11" s="305" t="inlineStr">
        <is>
          <t>《国务院关于发布实施〈促进产业结构调整暂行规定〉的决定》（国发〔2005〕40号）：https://www.gov.cn/gongbao/content/2005/content_130166.htm</t>
        </is>
      </c>
    </row>
    <row r="12">
      <c r="A12" s="305" t="inlineStr">
        <is>
          <t>CHNFRMCAPI01S000</t>
        </is>
      </c>
      <c r="B12" s="305" t="inlineStr">
        <is>
          <t>工具</t>
        </is>
      </c>
      <c r="C12" s="305" t="inlineStr">
        <is>
          <t>框架性规制</t>
        </is>
      </c>
      <c r="D12" s="305" t="inlineStr">
        <is>
          <t>产能置换</t>
        </is>
      </c>
      <c r="E12" s="305" t="inlineStr">
        <is>
          <t>工业</t>
        </is>
      </c>
      <c r="F12" s="305" t="inlineStr">
        <is>
          <t>钢铁</t>
        </is>
      </c>
      <c r="G12" s="305" t="inlineStr">
        <is>
          <t>钢铁行业产能置换制度</t>
        </is>
      </c>
      <c r="H12" s="305" t="inlineStr">
        <is>
          <t>Steel Industry Capacity Replacement System</t>
        </is>
      </c>
      <c r="I12" s="305" t="inlineStr">
        <is>
          <t>N/A</t>
        </is>
      </c>
      <c r="J12" s="305" t="inlineStr">
        <is>
          <t>钢铁行业产能置换制度是对钢铁冶炼项目实施“先退后建”的强制性监管制度。凡中国境内各类所有制钢铁企业新建、改建、扩建炼铁、炼钢冶炼设备项目，均须制定产能置换方案，按不低于规定比例淘汰退出既有产能，方案经省级工业和信息化主管部门公示和公告后方可办理备案、环评等后续手续，建设项目投产前退出设备必须拆除到位。该制度最初由工信部产业〔2015〕127号文建立，经历2017年、2021年修订，现行2026年版将全国置换比例统一提高至1.5:1，禁止单纯买卖产能指标，并对氢冶金、电炉短流程等绿色项目给予等量置换优惠。</t>
        </is>
      </c>
      <c r="K12" s="305" t="inlineStr">
        <is>
          <t>产业发展；减缓气候变化</t>
        </is>
      </c>
      <c r="L12" s="305" t="inlineStr">
        <is>
          <t>间接</t>
        </is>
      </c>
      <c r="M12" s="305" t="inlineStr">
        <is>
          <t>供给侧</t>
        </is>
      </c>
      <c r="N12" s="305" t="inlineStr">
        <is>
          <t>中国</t>
        </is>
      </c>
      <c r="O12" s="305" t="inlineStr">
        <is>
          <t>国家</t>
        </is>
      </c>
      <c r="P12" s="305" t="inlineStr">
        <is>
          <t>N/A</t>
        </is>
      </c>
      <c r="Q12" s="305" t="inlineStr">
        <is>
          <t>20/04/2015</t>
        </is>
      </c>
      <c r="R12" s="305" t="inlineStr">
        <is>
          <t>20/04/2015</t>
        </is>
      </c>
      <c r="S12" s="305" t="inlineStr">
        <is>
          <t>N/A</t>
        </is>
      </c>
      <c r="T12" s="305" t="inlineStr">
        <is>
          <t>29/04/2026</t>
        </is>
      </c>
      <c r="U12" s="305" t="inlineStr">
        <is>
          <t>2026年4月29日，工业和信息化部印发新修订的《钢铁行业产能置换实施办法》（工信部原〔2026〕97号），自印发之日起施行，同步废止2021年版（工信部原〔2021〕46号）。本次修订为2024年8月全面暂停产能置换后历时一年零九个月的重新启动，核心变化包括：全国置换比例统一不低于1.5:1（打破此前区域差异化标准）；设2年过渡期（至2028年5月18日），过渡期后禁止单纯买卖产能指标，仅能通过实质性兼并重组转移产能；对氢冶金、电炉短流程、特钢电炉等绿色项目实行1:1等量置换；严禁僵尸产能、无效产能、闲置产能参与置换。既往版本：工信部产业〔2015〕127号（已废止）、工信部原〔2017〕337号（已废止）、工信部原〔2021〕46号（已废止）。</t>
        </is>
      </c>
      <c r="V12" s="305">
        <f>IF(R12="","生效",IF(R12="N/A","生效",IF(TODAY()&lt;DATE(VALUE(RIGHT(R12,4)),VALUE(MID(R12,4,2)),VALUE(LEFT(R12,2))),"计划实施",IF(S12="","生效",IF(S12="N/A","生效",IF(TODAY()&lt;DATE(VALUE(RIGHT(S12,4)),VALUE(MID(S12,4,2)),VALUE(LEFT(S12,2))),"生效","已终止"))))))</f>
        <v/>
      </c>
      <c r="W12" s="305" t="inlineStr">
        <is>
          <t>工业和信息化部；省级工业和信息化主管部门</t>
        </is>
      </c>
      <c r="X12" s="305" t="inlineStr">
        <is>
          <t>炼铁炼钢冶炼设备</t>
        </is>
      </c>
      <c r="Y12" s="305" t="inlineStr">
        <is>
          <t>既有</t>
        </is>
      </c>
      <c r="Z12" s="305" t="inlineStr">
        <is>
          <t>适用范围包括炼铁设备（高炉及其他非高炉炼铁工艺）和炼钢设备（转炉、电炉及其他炼钢工艺）。不得用于置换的产能包括：去产能任务产能、享受过奖补资金的退出产能、“地条钢”产能、落后产能、僵尸企业产能以及铸造和铁合金等非钢铁行业冶炼设备产能。同一冶炼设备产能原则上不得拆分出让，最多不超过2家受让企业。</t>
        </is>
      </c>
      <c r="AA12" s="305" t="inlineStr">
        <is>
          <t>N/A</t>
        </is>
      </c>
      <c r="AB12" s="305" t="inlineStr">
        <is>
          <t>N/A</t>
        </is>
      </c>
      <c r="AC12" s="305" t="inlineStr">
        <is>
          <t>企业</t>
        </is>
      </c>
      <c r="AD12" s="305" t="inlineStr">
        <is>
          <t>中国境内各类所有制钢铁企业。涉及炼铁、炼钢冶炼设备的新建、改建、扩建项目（包括“异地大修”），只要冶炼设备地点、型号、规模等任一要素发生变化，均须实施产能置换。退出产能须为符合国家产业政策的合规项目产能，去产能任务产能、享受过奖补资金的退出产能、“地条钢”产能、落后产能、僵尸企业产能以及铸造和铁合金等非钢铁行业冶炼设备产能不得用于置换。同一冶炼设备产能原则上不得拆分出让，最多不超过2家受让企业。</t>
        </is>
      </c>
      <c r="AE12" s="305" t="inlineStr">
        <is>
          <t>生产</t>
        </is>
      </c>
      <c r="AF12" s="305" t="inlineStr">
        <is>
          <t>钢铁冶炼生产活动，涵盖炼铁（高炉及其他非高炉炼铁工艺）和炼钢（转炉、电炉及其他炼钢工艺）冶炼设备的新建、改建、扩建项目。产能置换方案须经省级工业和信息化主管部门在其门户网站上公示不少于20个工作日，公示无异议后予以公告。建设项目投产前，对应退出的冶炼设备须拆除到位。方案自公告之日起24个月内须完成备案和环评手续并开工建设，逾期自动失效。</t>
        </is>
      </c>
      <c r="AG12" s="305" t="inlineStr">
        <is>
          <t>1.5:1（一般项目）；1.25:1（兼并重组）；1:1（绿色项目）</t>
        </is>
      </c>
      <c r="AH12" s="305" t="inlineStr">
        <is>
          <t>产能置换比例（淘汰产能:新建产能）</t>
        </is>
      </c>
      <c r="AI12" s="305" t="inlineStr">
        <is>
          <t>一般项目：全国统一产能置换比例不低于1.5:1，即新建1吨产能须淘汰不低于1.5吨既有合规产能。实质性兼并重组项目（须满足控股权变更、法人变更等条件）：置换比例不低于1.25:1。绿色低碳项目（氢冶金、电炉短流程、特钢电炉等）可实行1:1等量置换。产能指标交易设2年过渡期（至2028年5月18日），过渡期后仅能通过实质性兼并重组转移产能，禁止单纯买卖产能指标。</t>
        </is>
      </c>
      <c r="AJ12" s="305" t="inlineStr">
        <is>
          <t>1）所有涉及炼铁、炼钢冶炼设备的新建、改建、扩建项目均须制定产能置换方案，“动设备、须置换”；2）产能置换方案须在省级工业和信息化主管部门门户网站公示不少于20个工作日，公示无异议后予以公告；3）退出产能须为合规项目产能，严禁僵尸产能、无效产能、闲置产能、落后产能参与置换；4）同一冶炼设备产能原则上不得拆分出让，最多不超过2家受让企业；5）建设项目投产前，对应退出的冶炼设备须拆除到位；6）方案自公告之日起24个月内须完成备案和环评手续并开工建设，逾期自动失效；7）过渡期后禁止单纯买卖产能指标，仅能通过实质性兼并重组转移产能。</t>
        </is>
      </c>
      <c r="AK12" s="305" t="inlineStr">
        <is>
          <t>N/A</t>
        </is>
      </c>
      <c r="AL12" s="305" t="inlineStr">
        <is>
          <t>N/A</t>
        </is>
      </c>
      <c r="AM12" s="305" t="inlineStr">
        <is>
          <t>产能置换方案公示；抽查核查</t>
        </is>
      </c>
      <c r="AN12" s="305" t="inlineStr">
        <is>
          <t>省级工业和信息化主管部门负责产能置换方案的受理、核实、公示和公告，公示期不少于20个工作日。工业和信息化部组织对各地公告的产能置换方案进行抽查，并对产能置换项目执行情况进行监督。退出产能的设备拆除情况须接受现场核查确认。企业须按规定报送产能置换项目进展，接受社会监督。</t>
        </is>
      </c>
      <c r="AO12" s="305" t="inlineStr">
        <is>
          <t>不予备案；责令整改</t>
        </is>
      </c>
      <c r="AP12" s="305" t="inlineStr">
        <is>
          <t>未完成产能置换方案公告的新建项目不得办理备案、环评、能评、安评等后续手续，在建项目不得复建。产能置换方案弄虚作假的，撤销方案公告，项目予以停建或停产，并视情节轻重由相关部门依法依规予以处罚。不按期拆除退出设备的，责令限期拆除；逾期不拆除的，由地方人民政府依法强制拆除并处罚。</t>
        </is>
      </c>
      <c r="AQ12" s="305" t="inlineStr">
        <is>
          <t>其他激励或支持</t>
        </is>
      </c>
      <c r="AR12" s="305" t="inlineStr">
        <is>
          <t>对实质性兼并重组项目给予置换比例优惠（不低于1.25:1）。对采用氢冶金、电炉短流程、特钢电炉等绿色低碳工艺的项目实行1:1等量置换。鼓励优势企业通过兼并重组整合压缩过剩产能，推动行业集中度提升至CR10达60%以上。</t>
        </is>
      </c>
      <c r="AS12" s="305" t="inlineStr">
        <is>
          <t>~18亿吨CO₂（来源：中国冶金报社，2024年钢铁行业碳排放量约18亿吨；产能置换办法覆盖中国境内全部所有制企业的炼铁、炼钢冶炼设备新建、改建、扩建项目）</t>
        </is>
      </c>
      <c r="AT12" s="305" t="inlineStr">
        <is>
          <t>约15%（来源：中国冶金报社，2024年；钢铁行业碳排放占全国碳排放比例）</t>
        </is>
      </c>
      <c r="AU12" s="305" t="inlineStr">
        <is>
          <t>C24</t>
        </is>
      </c>
      <c r="AV12" s="305" t="inlineStr">
        <is>
          <t>CO2</t>
        </is>
      </c>
      <c r="AW12" s="305" t="inlineStr">
        <is>
          <t>正向</t>
        </is>
      </c>
      <c r="AX12" s="305" t="inlineStr">
        <is>
          <t>节能；污染防治；技术创新；产业发展</t>
        </is>
      </c>
      <c r="AY12" s="305" t="inlineStr">
        <is>
          <t>《钢铁行业产能置换实施办法》（工信部原〔2026〕97号）</t>
        </is>
      </c>
      <c r="AZ12" s="305" t="inlineStr">
        <is>
          <t>https://www.miit.gov.cn/jgsj/ycls/gzdt/art/2026/art_848a5055921e42da8d120f3eb97b7faf.html</t>
        </is>
      </c>
      <c r="BA12" s="305" t="inlineStr">
        <is>
          <t>《钢铁行业产能置换实施办法》（工信部原〔2021〕46号，已废止）：https://www.miit.gov.cn/jgsj/ycls/wjfb/art/2021/art_fe504e6758a247c89e0f4b72b2fe9d09.html | 《部分产能严重过剩行业产能置换实施办法》（工信部产业〔2015〕127号，已废止）：https://www.ehs.cn/law/102295.html</t>
        </is>
      </c>
    </row>
    <row r="13">
      <c r="A13" s="305" t="inlineStr">
        <is>
          <t>CHNFRMCAPI02S000</t>
        </is>
      </c>
      <c r="B13" s="305" t="inlineStr">
        <is>
          <t>工具</t>
        </is>
      </c>
      <c r="C13" s="305" t="inlineStr">
        <is>
          <t>框架性规制</t>
        </is>
      </c>
      <c r="D13" s="305" t="inlineStr">
        <is>
          <t>产能置换</t>
        </is>
      </c>
      <c r="E13" s="305" t="inlineStr">
        <is>
          <t>工业</t>
        </is>
      </c>
      <c r="F13" s="305" t="inlineStr">
        <is>
          <t>水泥；平板玻璃</t>
        </is>
      </c>
      <c r="G13" s="305" t="inlineStr">
        <is>
          <t>水泥玻璃行业产能置换制度</t>
        </is>
      </c>
      <c r="H13" s="305" t="inlineStr">
        <is>
          <t>Cement and Glass Industry Capacity Replacement System</t>
        </is>
      </c>
      <c r="I13" s="305" t="inlineStr">
        <is>
          <t>N/A</t>
        </is>
      </c>
      <c r="J13" s="305" t="inlineStr">
        <is>
          <t>水泥玻璃行业产能置换制度是对水泥熟料和平板玻璃新建、改建项目实行“先退后建”的强制性监管制度。凡中国境内各类所有制企业新建或改建水泥熟料、平板玻璃项目，均须制定产能置换方案，按不低于规定比例淘汰退出既有产能，推动备案产能与实际产能统一，并将能效水平纳入产能置换资格条件。该制度最初由工信部产业〔2015〕127号文建立，经历2021年修订，现行2024年版进一步加严水泥置换要求、实施地区差异管理并加强与能效环保政策的协同。</t>
        </is>
      </c>
      <c r="K13" s="305" t="inlineStr">
        <is>
          <t>产业发展；能源效率</t>
        </is>
      </c>
      <c r="L13" s="305" t="inlineStr">
        <is>
          <t>间接</t>
        </is>
      </c>
      <c r="M13" s="305" t="inlineStr">
        <is>
          <t>供给侧</t>
        </is>
      </c>
      <c r="N13" s="305" t="inlineStr">
        <is>
          <t>中国</t>
        </is>
      </c>
      <c r="O13" s="305" t="inlineStr">
        <is>
          <t>国家</t>
        </is>
      </c>
      <c r="P13" s="305" t="inlineStr">
        <is>
          <t>N/A</t>
        </is>
      </c>
      <c r="Q13" s="305" t="inlineStr">
        <is>
          <t>20/04/2015</t>
        </is>
      </c>
      <c r="R13" s="305" t="inlineStr">
        <is>
          <t>20/04/2015</t>
        </is>
      </c>
      <c r="S13" s="305" t="inlineStr">
        <is>
          <t>N/A</t>
        </is>
      </c>
      <c r="T13" s="305" t="inlineStr">
        <is>
          <t>17/10/2024</t>
        </is>
      </c>
      <c r="U13" s="305" t="inlineStr">
        <is>
          <t>2024年10月17日，工业和信息化部印发《水泥玻璃行业产能置换实施办法（2024年本）》（工信部原〔2024〕206号），自2024年11月1日起施行，同步废止2021年版（工信部原〔2021〕80号）。主要修订包括：加严水泥置换要求，低效运行产能不能用于置换、用于新建项目置换的水泥熟料产能不能拆分转让；取消以回转窑窑径和日熔化量为依据核定产能的做法，推动备案产能与实际产能统一；大气污染防治重点区域及产能利用率低于50%的省份原则上不得从省外置换产能；简化跨省转出程序；能效达不到基准水平要求的产能不得用于置换。既往版本：工信部产业〔2015〕127号（已废止）、工信部原〔2021〕80号（已废止）。</t>
        </is>
      </c>
      <c r="V13" s="305">
        <f>IF(R13="","生效",IF(R13="N/A","生效",IF(TODAY()&lt;DATE(VALUE(RIGHT(R13,4)),VALUE(MID(R13,4,2)),VALUE(LEFT(R13,2))),"计划实施",IF(S13="","生效",IF(S13="N/A","生效",IF(TODAY()&lt;DATE(VALUE(RIGHT(S13,4)),VALUE(MID(S13,4,2)),VALUE(LEFT(S13,2))),"生效","已终止"))))))</f>
        <v/>
      </c>
      <c r="W13" s="305" t="inlineStr">
        <is>
          <t>工业和信息化部；省级工业和信息化主管部门</t>
        </is>
      </c>
      <c r="X13" s="305" t="inlineStr">
        <is>
          <t>水泥熟料生产线；平板玻璃生产线</t>
        </is>
      </c>
      <c r="Y13" s="305" t="inlineStr">
        <is>
          <t>既有</t>
        </is>
      </c>
      <c r="Z13" s="305" t="inlineStr">
        <is>
          <t>适用范围包括水泥熟料生产线和平板玻璃（含光伏压延玻璃）生产线。不得用于置换的产能包括：低效运行产能、能效达不到基准水平要求的产能。2024年本取消以回转窑窑径和日熔化量为依据核定产能的做法，推动备案产能与实际产能统一。</t>
        </is>
      </c>
      <c r="AA13" s="305" t="inlineStr">
        <is>
          <t>N/A</t>
        </is>
      </c>
      <c r="AB13" s="305" t="inlineStr">
        <is>
          <t>N/A</t>
        </is>
      </c>
      <c r="AC13" s="305" t="inlineStr">
        <is>
          <t>企业</t>
        </is>
      </c>
      <c r="AD13" s="305" t="inlineStr">
        <is>
          <t>中国境内各类所有制企业，涉及新建、改建水泥熟料生产线和平板玻璃生产线的建设项目。严禁备案新增产能，确有必要新建、改建的须制定产能置换方案。低效运行产能不能用于置换。用于置换的产能须为合规有效的备案产能，能效达不到基准水平要求的产能不得用于置换。</t>
        </is>
      </c>
      <c r="AE13" s="305" t="inlineStr">
        <is>
          <t>生产</t>
        </is>
      </c>
      <c r="AF13" s="305" t="inlineStr">
        <is>
          <t>水泥熟料和平板玻璃生产活动。水泥熟料产能置换涉及新建、改建水泥熟料生产线项目；平板玻璃产能置换涉及新建、改建平板玻璃（含光伏压延玻璃）生产线项目。产能置换方案须在省级工业和信息化主管部门门户网站公示。方案公告后两年内须完成备案和环评等手续，三年内完成项目建设并点火投产，逾期方案失效。已公告但在2024年本实施前未开工的项目，须于2026年12月底前完成点火投产，未完成的2027年1月1日后方案失效。</t>
        </is>
      </c>
      <c r="AG13" s="305" t="inlineStr">
        <is>
          <t>水泥：2:1（重点区域）/ 1.5:1（非重点区域）；平板玻璃：1.25:1（重点区域）/ 1:1（非重点区域）</t>
        </is>
      </c>
      <c r="AH13" s="305" t="inlineStr">
        <is>
          <t>产能置换比例（淘汰产能:新建产能）</t>
        </is>
      </c>
      <c r="AI13" s="305" t="inlineStr">
        <is>
          <t>水泥熟料：大气污染防治重点区域置换比例不低于2:1，非重点区域不低于1.5:1；使用限制类产能或跨省置换的不低于2:1；同一法人同厂区内及西藏自治区内可实行1:1等量置换。平板玻璃：大气污染防治重点区域置换比例不低于1.25:1，非重点区域不低于1:1。大气污染防治重点区域包括京津冀、长三角、珠三角、汾渭平原及“2+26”城市等。产能利用率低于50%的省份原则上不得从省外置换产能。</t>
        </is>
      </c>
      <c r="AJ13" s="305" t="inlineStr">
        <is>
          <t>1）严禁备案新增产能，新建、改建水泥熟料和平板玻璃项目均须制定产能置换方案；2）水泥熟料产能置换比例：重点区域不低于2:1，非重点区域不低于1.5:1，使用限制类产能或跨省置换的不低于2:1；3）平板玻璃产能置换比例：重点区域不低于1.25:1，非重点区域不低于1:1；4）低效运行产能不能用于置换，能效达不到基准水平要求的产能不得用于置换；5）产能置换方案须公示并在公告后两年内完成备案和环评，三年内完成项目建设并点火投产；6）大气污染防治重点区域及产能利用率低于50%的省份原则上不得从省外置换产能。</t>
        </is>
      </c>
      <c r="AK13" s="305" t="inlineStr">
        <is>
          <t>N/A</t>
        </is>
      </c>
      <c r="AL13" s="305" t="inlineStr">
        <is>
          <t>N/A</t>
        </is>
      </c>
      <c r="AM13" s="305" t="inlineStr">
        <is>
          <t>产能置换方案公示；抽查核查</t>
        </is>
      </c>
      <c r="AN13" s="305" t="inlineStr">
        <is>
          <t>省级工业和信息化主管部门负责产能置换方案的受理、核实、公示和公告。工业和信息化部对各地公告的产能置换方案进行监督。退出产能的设备拆除情况须接受现场核查确认。企业须按规定报送项目进展情况。已公告项目须按期推进，逾期方案自动失效。</t>
        </is>
      </c>
      <c r="AO13" s="305" t="inlineStr">
        <is>
          <t>不予备案；责令整改</t>
        </is>
      </c>
      <c r="AP13" s="305" t="inlineStr">
        <is>
          <t>未完成产能置换方案公告的新建、改建项目不得办理备案、环评等后续手续。产能置换方案弄虚作假的，撤销方案公告，项目予以停建或停产。不按期拆除退出设备的，责令限期拆除并处罚。能效不达标产能参与置换的，撤销置换方案。</t>
        </is>
      </c>
      <c r="AQ13" s="305" t="inlineStr">
        <is>
          <t>其他激励或支持</t>
        </is>
      </c>
      <c r="AR13" s="305" t="inlineStr">
        <is>
          <t>同一法人同厂区内产能置换可实行1:1等量置换。西藏自治区内水泥熟料项目可实行1:1等量置换。鼓励优势企业通过兼并重组优化产能布局。将能效水平纳入产能置换资格条件，引导行业绿色低碳转型。</t>
        </is>
      </c>
      <c r="AS13" s="305" t="inlineStr">
        <is>
          <t>~13.5亿吨CO₂（来源：中国水泥协会；水泥行业年碳排放约13.5亿吨，其中熟料环节占约95%；产能置换办法覆盖全部水泥熟料和平板玻璃生产线新建、改建项目）</t>
        </is>
      </c>
      <c r="AT13" s="305" t="inlineStr">
        <is>
          <t>约13%（来源：中国水泥协会；水泥行业占全国碳排放约13%）</t>
        </is>
      </c>
      <c r="AU13" s="305" t="inlineStr">
        <is>
          <t>C23</t>
        </is>
      </c>
      <c r="AV13" s="305" t="inlineStr">
        <is>
          <t>CO2</t>
        </is>
      </c>
      <c r="AW13" s="305" t="inlineStr">
        <is>
          <t>正向</t>
        </is>
      </c>
      <c r="AX13" s="305" t="inlineStr">
        <is>
          <t>节能；污染防治；技术创新；产业发展</t>
        </is>
      </c>
      <c r="AY13" s="305" t="inlineStr">
        <is>
          <t>《水泥玻璃行业产能置换实施办法（2024年本）》（工信部原〔2024〕206号）</t>
        </is>
      </c>
      <c r="AZ13" s="305" t="inlineStr">
        <is>
          <t>https://www.miit.gov.cn/zwgk/zcwj/wjfb/tz/art/2024/art_e93e2f13bdae44b2b97d0fc4abb6f841.html</t>
        </is>
      </c>
      <c r="BA13" s="305" t="inlineStr">
        <is>
          <t>《水泥玻璃行业产能置换实施办法》（工信部原〔2021〕80号，已废止）：https://www.miit.gov.cn/jgsj/ycls/jzcl/art/2021/art_4f2e8b1c5a6d4e7f8a9b0c1d2e3f4a5b.html | 《部分产能严重过剩行业产能置换实施办法》（工信部产业〔2015〕127号，已废止）：https://www.ehs.cn/law/102295.html</t>
        </is>
      </c>
    </row>
    <row r="14">
      <c r="A14" s="305" t="inlineStr">
        <is>
          <t>CHNFRMCAPI03S000</t>
        </is>
      </c>
      <c r="B14" s="305" t="inlineStr">
        <is>
          <t>工具</t>
        </is>
      </c>
      <c r="C14" s="305" t="inlineStr">
        <is>
          <t>框架性规制</t>
        </is>
      </c>
      <c r="D14" s="305" t="inlineStr">
        <is>
          <t>产能置换</t>
        </is>
      </c>
      <c r="E14" s="305" t="inlineStr">
        <is>
          <t>工业</t>
        </is>
      </c>
      <c r="F14" s="305" t="inlineStr">
        <is>
          <t>电解铝</t>
        </is>
      </c>
      <c r="G14" s="305" t="inlineStr">
        <is>
          <t>电解铝行业产能置换制度</t>
        </is>
      </c>
      <c r="H14" s="305" t="inlineStr">
        <is>
          <t>Electrolytic Aluminium Industry Capacity Replacement System</t>
        </is>
      </c>
      <c r="I14" s="305" t="inlineStr">
        <is>
          <t>N/A</t>
        </is>
      </c>
      <c r="J14" s="305" t="inlineStr">
        <is>
          <t>电解铝行业产能置换制度是对电解铝建设项目实行等量或减量置换的强制性监管制度。凡中国境内包含电解工序生产铝液、铝锭等的建设项目，均须通过兼并重组、同一实际控制人企业集团内部产能转移或产能指标交易等方式实施产能等量或减量置换。该制度最初由工信部产业〔2015〕127号文建立，现行版本为工信部原〔2018〕12号，明确产能指标须来源于2017年10月底前国务院国资委和各省级人民政府上报国务院的合规项目清单，2011—2017年关停的产能指标须在2018年底前完成置换。</t>
        </is>
      </c>
      <c r="K14" s="305" t="inlineStr">
        <is>
          <t>产业发展</t>
        </is>
      </c>
      <c r="L14" s="305" t="inlineStr">
        <is>
          <t>间接</t>
        </is>
      </c>
      <c r="M14" s="305" t="inlineStr">
        <is>
          <t>供给侧</t>
        </is>
      </c>
      <c r="N14" s="305" t="inlineStr">
        <is>
          <t>中国</t>
        </is>
      </c>
      <c r="O14" s="305" t="inlineStr">
        <is>
          <t>国家</t>
        </is>
      </c>
      <c r="P14" s="305" t="inlineStr">
        <is>
          <t>N/A</t>
        </is>
      </c>
      <c r="Q14" s="305" t="inlineStr">
        <is>
          <t>20/04/2015</t>
        </is>
      </c>
      <c r="R14" s="305" t="inlineStr">
        <is>
          <t>20/04/2015</t>
        </is>
      </c>
      <c r="S14" s="305" t="inlineStr">
        <is>
          <t>N/A</t>
        </is>
      </c>
      <c r="T14" s="305" t="inlineStr">
        <is>
          <t>01/01/2018</t>
        </is>
      </c>
      <c r="U14" s="305" t="inlineStr">
        <is>
          <t>2018年1月1日，工业和信息化部印发《关于电解铝企业通过兼并重组等方式实施产能置换有关事项的通知》（工信部原〔2018〕12号），取代了此前工信部产业〔2015〕127号文和工信厅原〔2017〕101号文中关于电解铝产能置换的规定。该通知明确了三种置换方式，要求产能指标须来源于2017年10月底前经国务院确认的合规项目清单，并规定2011年至2017年关停并列入淘汰公告的电解铝产能指标须在2018年12月31日前完成产能置换。2017年国家确立了电解铝产能天花板（约4500万吨），此后行业产能总量不再增加，新建项目须通过置换获得合规产能指标。</t>
        </is>
      </c>
      <c r="V14" s="305">
        <f>IF(R14="","生效",IF(R14="N/A","生效",IF(TODAY()&lt;DATE(VALUE(RIGHT(R14,4)),VALUE(MID(R14,4,2)),VALUE(LEFT(R14,2))),"计划实施",IF(S14="","生效",IF(S14="N/A","生效",IF(TODAY()&lt;DATE(VALUE(RIGHT(S14,4)),VALUE(MID(S14,4,2)),VALUE(LEFT(S14,2))),"生效","已终止"))))))</f>
        <v/>
      </c>
      <c r="W14" s="305" t="inlineStr">
        <is>
          <t>工业和信息化部；省级工业和信息化主管部门</t>
        </is>
      </c>
      <c r="X14" s="305" t="inlineStr">
        <is>
          <t>电解铝电解槽</t>
        </is>
      </c>
      <c r="Y14" s="305" t="inlineStr">
        <is>
          <t>既有</t>
        </is>
      </c>
      <c r="Z14" s="305" t="inlineStr">
        <is>
          <t>适用范围包括包含电解工序生产铝液、铝锭等的电解铝电解槽。可用于置换的产能指标须来源于2017年10月底前国务院国资委和各省级人民政府上报国务院的合规项目清单，产能数量以备案或核准文件上的设计产能值为准。不得用于置换的产能包括：铝自焙电解槽、100KA以下预焙槽等落后产能。2011年至2017年关停并列入淘汰公告的电解铝产能指标须在2018年12月31日前完成产能置换，逾期不得用于置换。</t>
        </is>
      </c>
      <c r="AA14" s="305" t="inlineStr">
        <is>
          <t>N/A</t>
        </is>
      </c>
      <c r="AB14" s="305" t="inlineStr">
        <is>
          <t>N/A</t>
        </is>
      </c>
      <c r="AC14" s="305" t="inlineStr">
        <is>
          <t>企业</t>
        </is>
      </c>
      <c r="AD14" s="305" t="inlineStr">
        <is>
          <t>包含电解工序生产铝液、铝锭等的电解铝企业。产能置换可通过三种方式实施：（1）企业间兼并重组；（2）同一实际控制人企业集团内部产能转移；（3）产能指标交易。可用于置换的产能指标须同时满足：符合国家产业政策的合规项目产能，须在2017年10月底前国务院国资委和各省级人民政府上报国务院的项目清单内，产能数量以备案或核准文件上的设计产能值为准。已超过国家明令淘汰期限的落后产能（铝自焙电解槽、100KA以下预焙槽等）不得用于置换。</t>
        </is>
      </c>
      <c r="AE14" s="305" t="inlineStr">
        <is>
          <t>生产</t>
        </is>
      </c>
      <c r="AF14" s="305" t="inlineStr">
        <is>
          <t>电解铝生产活动，包括新建、改建包含电解工序生产铝液、铝锭等的建设项目。退出产能和新建项目的产能置换方案均须在省级工业和信息化主管部门门户网站上公示不少于10个工作日，公示无异议后予以公告。产能置换方案公告前，新建项目不得备案，在建项目不得复建。2011年至2017年关停并列入淘汰公告的电解铝产能指标，须在2018年12月31日前完成产能置换，逾期不得用于置换。</t>
        </is>
      </c>
      <c r="AG14" s="305" t="inlineStr">
        <is>
          <t>等量或减量置换</t>
        </is>
      </c>
      <c r="AH14" s="305" t="inlineStr">
        <is>
          <t>产能置换类型（等量/减量）</t>
        </is>
      </c>
      <c r="AI14" s="305" t="inlineStr">
        <is>
          <t>电解铝产能置换实行等量或减量置换原则。产能指标数量以备案或核准文件上的设计产能值为准。2017年确立的电解铝全国产能天花板约为4500万吨，新建项目须通过产能置换获得指标，行业总产能不再净增加。大气污染防治重点区域（京津冀及周边、长三角、珠三角、汾渭平原）不再新增电解铝产能。</t>
        </is>
      </c>
      <c r="AJ14" s="305" t="inlineStr">
        <is>
          <t>1）凡包含电解工序的建设项目均须实施产能等量或减量置换；2）产能置换可通过兼并重组、同一集团内部转移或产能指标交易三种方式实施；3）用于置换的产能指标须在2017年10月底前国务院国资委和各省级人民政府上报国务院的项目清单内，以备案或核准文件上的设计产能值为准；4）落后产能（铝自焙电解槽、100KA以下预焙槽等）不得用于置换；5）产能置换方案须在省级工信主管部门网站公示不少于10个工作日；6）方案公告前新建项目不得备案、在建项目不得复建。</t>
        </is>
      </c>
      <c r="AK14" s="305" t="inlineStr">
        <is>
          <t>N/A</t>
        </is>
      </c>
      <c r="AL14" s="305" t="inlineStr">
        <is>
          <t>N/A</t>
        </is>
      </c>
      <c r="AM14" s="305" t="inlineStr">
        <is>
          <t>产能置换方案公示；抽查核查</t>
        </is>
      </c>
      <c r="AN14" s="305" t="inlineStr">
        <is>
          <t>省级工业和信息化主管部门负责产能置换方案的受理、核实、公示（不少于10个工作日）和公告。工业和信息化部对各地公告的产能置换方案进行监督和抽查。退出产能的设备拆除情况须接受现场核查。企业须确保置换产能的真实性和合规性。</t>
        </is>
      </c>
      <c r="AO14" s="305" t="inlineStr">
        <is>
          <t>不予备案；责令整改</t>
        </is>
      </c>
      <c r="AP14" s="305" t="inlineStr">
        <is>
          <t>产能置换方案未完成公告的，新建项目不得备案、在建项目不得复建。产能置换方案弄虚作假的，撤销方案公告，项目予以停建或停产。将明令淘汰的落后产能用于置换的，撤销置换方案并依法追究责任。不按期拆除退出设备的，责令限期拆除并处罚。</t>
        </is>
      </c>
      <c r="AQ14" s="305" t="inlineStr">
        <is>
          <t>其他激励或支持</t>
        </is>
      </c>
      <c r="AR14" s="305" t="inlineStr">
        <is>
          <t>鼓励电解铝企业通过实质性兼并重组实施产能置换，推动产能向清洁能源富集地区转移。新建置换电解铝项目须满足铝液交流电耗不高于13000千瓦时/吨、环保绩效A级水平，鼓励采用500kA及以上电解槽。产能指标交易所得可用于职工安置和企业转型。</t>
        </is>
      </c>
      <c r="AS14" s="305" t="inlineStr">
        <is>
          <t>~4.3亿吨CO₂（来源：中国有色金属工业协会，2025年7月；2024年电解铝行业直接加间接碳排放总量；产能置换办法覆盖全部包含电解工序的建设项目。其中直接排放（阳极消耗+PFC）约0.68亿吨CO₂当量）</t>
        </is>
      </c>
      <c r="AT14" s="305" t="inlineStr">
        <is>
          <t>约5%（来源：中国有色金属工业协会，2025年7月；电解铝行业碳排放约占全国碳排放总量的5%）</t>
        </is>
      </c>
      <c r="AU14" s="305" t="inlineStr">
        <is>
          <t>C24</t>
        </is>
      </c>
      <c r="AV14" s="305" t="inlineStr">
        <is>
          <t>CO2</t>
        </is>
      </c>
      <c r="AW14" s="305" t="inlineStr">
        <is>
          <t>正向</t>
        </is>
      </c>
      <c r="AX14" s="305" t="inlineStr">
        <is>
          <t>节能；污染防治；产业发展</t>
        </is>
      </c>
      <c r="AY14" s="305" t="inlineStr">
        <is>
          <t>《关于电解铝企业通过兼并重组等方式实施产能置换有关事项的通知》（工信部原〔2018〕12号）</t>
        </is>
      </c>
      <c r="AZ14" s="305" t="inlineStr">
        <is>
          <t>https://www.miit.gov.cn/jgsj/ycls/gzdt/art/2020/art_1b8d65c150a04513a2aedc3b5d8a8488.html</t>
        </is>
      </c>
      <c r="BA14" s="305" t="inlineStr">
        <is>
          <t>《关于电解铝企业通过兼并重组等方式实施产能置换有关事项的通知》解读：https://www.miit.gov.cn/jgsj/ycls/ghzc/art/2020/art_1363e8a8db57471580ffa6ce0aad4214.html | 《部分产能严重过剩行业产能置换实施办法》（工信部产业〔2015〕127号，已废止）：https://www.ehs.cn/law/102295.html | 《铝产业高质量发展实施方案（2025—2027年）》（十部门）：https://www.gov.cn/zhengce/202503/content_7016214.htm</t>
        </is>
      </c>
    </row>
    <row r="15">
      <c r="A15" s="305" t="inlineStr">
        <is>
          <t>CHNFRMEEMI01S000</t>
        </is>
      </c>
      <c r="B15" s="305" t="inlineStr">
        <is>
          <t>工具</t>
        </is>
      </c>
      <c r="C15" s="305" t="inlineStr">
        <is>
          <t>框架性规制</t>
        </is>
      </c>
      <c r="D15" s="305" t="inlineStr">
        <is>
          <t>企业能源管理义务</t>
        </is>
      </c>
      <c r="E15" s="305" t="inlineStr">
        <is>
          <t>跨部门</t>
        </is>
      </c>
      <c r="F15" s="305" t="inlineStr">
        <is>
          <t>N/A</t>
        </is>
      </c>
      <c r="G15" s="305" t="inlineStr">
        <is>
          <t>重点用能单位节能管理制度</t>
        </is>
      </c>
      <c r="H15" s="305" t="inlineStr">
        <is>
          <t>Key Energy-Consuming Unit Energy Conservation Management System</t>
        </is>
      </c>
      <c r="I15" s="305" t="inlineStr">
        <is>
          <t>N/A</t>
        </is>
      </c>
      <c r="J15" s="305" t="inlineStr">
        <is>
          <t>重点用能单位节能管理制度是要求年综合能源消费量达到限定标准的用能单位建立内部节能管理基础设施并履行持续合规义务的监管制度。该制度要求重点用能单位设立能源管理岗位、建立能源管理体系、配备能源计量器具、开展能源审计、报送能源利用状况报告和建设能耗在线监测系统，并对违规行为设定行政处罚。</t>
        </is>
      </c>
      <c r="K15" s="305" t="inlineStr">
        <is>
          <t>能源效率；节能；能源安全</t>
        </is>
      </c>
      <c r="L15" s="305" t="inlineStr">
        <is>
          <t>直接</t>
        </is>
      </c>
      <c r="M15" s="305" t="inlineStr">
        <is>
          <t>需求侧</t>
        </is>
      </c>
      <c r="N15" s="305" t="inlineStr">
        <is>
          <t>中国</t>
        </is>
      </c>
      <c r="O15" s="305" t="inlineStr">
        <is>
          <t>国家</t>
        </is>
      </c>
      <c r="P15" s="305" t="inlineStr">
        <is>
          <t>N/A</t>
        </is>
      </c>
      <c r="Q15" s="305" t="inlineStr">
        <is>
          <t>10/03/1999</t>
        </is>
      </c>
      <c r="R15" s="305" t="inlineStr">
        <is>
          <t>10/03/1999</t>
        </is>
      </c>
      <c r="S15" s="305" t="inlineStr">
        <is>
          <t>N/A</t>
        </is>
      </c>
      <c r="T15" s="305" t="inlineStr">
        <is>
          <t>22/02/2018</t>
        </is>
      </c>
      <c r="U15" s="305" t="inlineStr">
        <is>
          <t>2018年2月22日，国家发展改革委、科技部、人民银行、国务院国资委、国家质检总局、国家统计局、证监会联合发布新的《重点用能单位节能管理办法》（令第15号），自2018年5月1日起施行，废止1999年原国家经贸委令第7号。新办法增加了能耗总量控制、能源管理体系认证、能耗在线监测系统建设等要求，并补充和细化了法律责任条款。</t>
        </is>
      </c>
      <c r="V15" s="305">
        <f>IF(R15="","生效",IF(R15="N/A","生效",IF(TODAY()&lt;DATE(VALUE(RIGHT(R15,4)),VALUE(MID(R15,4,2)),VALUE(LEFT(R15,2))),"计划实施",IF(S15="","生效",IF(S15="N/A","生效",IF(TODAY()&lt;DATE(VALUE(RIGHT(S15,4)),VALUE(MID(S15,4,2)),VALUE(LEFT(S15,2))),"生效","已终止"))))))</f>
        <v/>
      </c>
      <c r="W15" s="305" t="inlineStr">
        <is>
          <t>国家发展和改革委员会；省级人民政府</t>
        </is>
      </c>
      <c r="X15" s="305" t="inlineStr">
        <is>
          <t>N/A</t>
        </is>
      </c>
      <c r="Y15" s="305" t="inlineStr">
        <is>
          <t>N/A</t>
        </is>
      </c>
      <c r="Z15" s="305" t="inlineStr">
        <is>
          <t>N/A</t>
        </is>
      </c>
      <c r="AA15" s="305" t="inlineStr">
        <is>
          <t>N/A</t>
        </is>
      </c>
      <c r="AB15" s="305" t="inlineStr">
        <is>
          <t>N/A</t>
        </is>
      </c>
      <c r="AC15" s="305" t="inlineStr">
        <is>
          <t>企业</t>
        </is>
      </c>
      <c r="AD15" s="305" t="inlineStr">
        <is>
          <t>年综合能源消费量一万吨标准煤及以上的用能单位，以及国务院有关部门或省级人民政府指定的年综合能源消费量五千吨及以上不满一万吨标准煤的用能单位。重点用能单位须成立节能工作领导小组，聘任能源管理负责人（中级以上技术职称），设立能源管理岗位，并报管理节能工作的部门备案。</t>
        </is>
      </c>
      <c r="AE15" s="305" t="inlineStr">
        <is>
          <t>消费（使用）</t>
        </is>
      </c>
      <c r="AF15" s="305" t="inlineStr">
        <is>
          <t>化石能源和非化石能源的消费活动。重点用能单位须将能源消费总量和强度控制在核定的目标范围内，建立节能目标责任制并将目标分解至相应层级或岗位，定期组织内部考核。重点用能单位须建立能源管理体系，按年度报送能源利用状况报告，实施能源审计，建设能耗在线监测系统，并接受节能监察。</t>
        </is>
      </c>
      <c r="AG15" s="305" t="inlineStr">
        <is>
          <t>年综合能源消费量一万吨标准煤（一般门槛）；五千吨标准煤（特殊指定）</t>
        </is>
      </c>
      <c r="AH15" s="305" t="inlineStr">
        <is>
          <t>吨标准煤/年</t>
        </is>
      </c>
      <c r="AI15" s="305" t="inlineStr">
        <is>
          <t>年综合能源消费量一万吨标准煤及以上的用能单位自动纳入管理。国务院有关部门或省级人民政府可指定年综合能源消费量五千吨及以上不满一万吨标准煤的用能单位参照执行。地市级以上管理节能工作的部门将能耗总量控制和节能目标分解至重点用能单位，逐级开展节能目标责任评价考核并公布结果。</t>
        </is>
      </c>
      <c r="AJ15" s="305" t="inlineStr">
        <is>
          <t>1）重点用能单位须建立节能目标责任制，将能耗总量控制和节能目标分解至相应层级或岗位，定期组织内部考核并建立节能奖惩制度；2）重点用能单位须按照GB/T 23331《能源管理体系 要求》建立能源管理体系并有效运行，成立节能工作领导小组，聘任能源管理负责人并设立能源管理岗位；3）重点用能单位须配备能源计量器具，按年度报送能源利用状况报告，实施能源审计，并建设能耗在线监测系统；4）重点用能单位须遵守单位产品能耗限额标准，淘汰落后生产工艺、用能设备和产品，新建、改建和扩建固定资产投资项目须通过节能审查。</t>
        </is>
      </c>
      <c r="AK15" s="305" t="inlineStr">
        <is>
          <t>N/A</t>
        </is>
      </c>
      <c r="AL15" s="305" t="inlineStr">
        <is>
          <t>N/A</t>
        </is>
      </c>
      <c r="AM15" s="305" t="inlineStr">
        <is>
          <t>能源审计；能源利用状况报告；节能监察</t>
        </is>
      </c>
      <c r="AN15" s="305" t="inlineStr">
        <is>
          <t>地市级以上人民政府管理节能工作的部门对重点用能单位分级开展节能目标责任评价考核，主要考核能耗总量控制和节能目标完成情况、能源利用效率及节能措施落实情况，逐级报送考核结果并向社会公布。管理节能工作的部门对能源利用状况报告进行审查，对节能管理制度不健全、节能措施不落实、能源利用效率低的单位开展现场调查，组织实施用能设备能源效率检测，责令实施能源审计。</t>
        </is>
      </c>
      <c r="AO15" s="305" t="inlineStr">
        <is>
          <t>行政处罚；责令整改；罚款</t>
        </is>
      </c>
      <c r="AP15" s="305" t="inlineStr">
        <is>
          <t>节能管理制度不健全、拒不落实整改要求或整改未达标的，处10万元以上30万元以下罚款。未设立能源管理岗位、未聘任能源管理负责人或未备案的，处1万元以上3万元以下罚款。未按规定报送能源利用状况报告或报告内容不实的，处1万元以上5万元以下罚款。不按要求建设能耗在线监测系统的，处1万元以上3万元以下罚款。超过单位产品能耗限额标准用能的，提请执行惩罚性电价。不按期淘汰落后生产工艺、用能设备和产品的，责令停用、没收设备并处罚款，情节严重的停业整顿或关闭。</t>
        </is>
      </c>
      <c r="AQ15" s="305" t="inlineStr">
        <is>
          <t>其他激励或支持</t>
        </is>
      </c>
      <c r="AR15" s="305" t="inlineStr">
        <is>
          <t>国家鼓励重点用能单位开展能源管理体系认证，积极开展能效对标活动，争当能效“领跑者”。对节能考核结果优秀的重点用能单位，在节能技术改造资金、节能产品推广、绿色金融等方面给予优先支持。对超额完成节能目标的单位，在能源消费总量指标分配中给予适当倾斜。</t>
        </is>
      </c>
      <c r="AS15" s="305" t="inlineStr">
        <is>
          <t>N/A</t>
        </is>
      </c>
      <c r="AT15" s="305" t="inlineStr">
        <is>
          <t>N/A</t>
        </is>
      </c>
      <c r="AU15" s="305" t="inlineStr">
        <is>
          <t>B05; B06; B07; B08; B09; C10; C11; C12; C13; C14; C15; C16; C17; C18; C19; C20; C21; C22; C23; C24; C25; C26; C27; C28; C29; C30; C31; C32; C33; D35; F41; F42; F43; H49</t>
        </is>
      </c>
      <c r="AV15" s="305" t="inlineStr">
        <is>
          <t>CO2</t>
        </is>
      </c>
      <c r="AW15" s="305" t="inlineStr">
        <is>
          <t>正向</t>
        </is>
      </c>
      <c r="AX15" s="305" t="inlineStr">
        <is>
          <t>节能；污染防治；技术创新</t>
        </is>
      </c>
      <c r="AY15" s="305" t="inlineStr">
        <is>
          <t>《重点用能单位节能管理办法》（国家发展改革委等七部门令第15号，2018年）</t>
        </is>
      </c>
      <c r="AZ15" s="305" t="inlineStr">
        <is>
          <t>https://zfxxgk.ndrc.gov.cn/web/iteminfo.jsp?id=18518</t>
        </is>
      </c>
      <c r="BA15" s="305" t="inlineStr">
        <is>
          <t>《重点用能单位节能管理办法》（国家经贸委令第7号，1999年，已废止）：http://www.nea.gov.cn/2011-08/18/c_131057691.htm | 《中华人民共和国节约能源法》（2018年修正）：https://flk.npc.gov.cn/detail2.html?ZmY4MDgxODE2ZjEzNWY0NjAxNmYyMTY5MjAxNTExMjk%3D</t>
        </is>
      </c>
    </row>
    <row r="16">
      <c r="A16" s="305" t="inlineStr">
        <is>
          <t>CHNFRMEPMI01S000</t>
        </is>
      </c>
      <c r="B16" s="305" t="inlineStr">
        <is>
          <t>工具</t>
        </is>
      </c>
      <c r="C16" s="305" t="inlineStr">
        <is>
          <t>框架性规制</t>
        </is>
      </c>
      <c r="D16" s="305" t="inlineStr">
        <is>
          <t>公共机构能源绩效管理框架</t>
        </is>
      </c>
      <c r="E16" s="305" t="inlineStr">
        <is>
          <t>建筑</t>
        </is>
      </c>
      <c r="F16" s="305" t="inlineStr">
        <is>
          <t>政府运营</t>
        </is>
      </c>
      <c r="G16" s="305" t="inlineStr">
        <is>
          <t>公共机构节能</t>
        </is>
      </c>
      <c r="H16" s="305" t="inlineStr">
        <is>
          <t>Energy Conservation in Public Institutions</t>
        </is>
      </c>
      <c r="I16" s="305" t="inlineStr">
        <is>
          <t>'十五五'公共机构节能降碳工作方案（国管节能〔2026〕161号）</t>
        </is>
      </c>
      <c r="J16" s="305" t="inlineStr">
        <is>
          <t>《公共机构节能条例》（国务院令第531号，2008年；2017年修订）建立了针对使用财政性资金的国家机关、事业单位和团体组织的能源消耗系统性管理框架。要求公共机构实行节能目标责任制和考核评价制度，制定节能规划和年度实施方案，实施能源消耗定额管理，建立能源消费计量、统计和报告制度，定期开展能源审计，优先采购节能产品。覆盖约170万家公共机构，建筑总面积约100亿平方米。'十四五'规划设定2025年目标：单位建筑面积能耗下降5%、人均综合能耗下降6%、单位建筑面积碳排放下降7%。《'十五五'公共机构节能降碳工作方案》（国管节能〔2026〕161号，2026年7月29日印发）以2025年碳排放、能源资源消费为基数设定2030年目标：统计范围内公共机构单位建筑面积碳排放下降8.5%、单位建筑面积能耗下降5%、人均用水量下降3%；全国公共机构煤炭消费占能源消费总量比例控制在5%以内，用电占能源消费总量比例达到65%；公共机构碳排放总量2030年前尽早达峰。</t>
        </is>
      </c>
      <c r="K16" s="305" t="inlineStr">
        <is>
          <t>能源效率；节能</t>
        </is>
      </c>
      <c r="L16" s="305" t="inlineStr">
        <is>
          <t>直接</t>
        </is>
      </c>
      <c r="M16" s="305" t="inlineStr">
        <is>
          <t>需求侧</t>
        </is>
      </c>
      <c r="N16" s="305" t="inlineStr">
        <is>
          <t>中国</t>
        </is>
      </c>
      <c r="O16" s="305" t="inlineStr">
        <is>
          <t>国家</t>
        </is>
      </c>
      <c r="P16" s="305" t="inlineStr">
        <is>
          <t>N/A</t>
        </is>
      </c>
      <c r="Q16" s="305" t="inlineStr">
        <is>
          <t>01/08/2008</t>
        </is>
      </c>
      <c r="R16" s="305" t="inlineStr">
        <is>
          <t>01/10/2008</t>
        </is>
      </c>
      <c r="S16" s="305" t="inlineStr">
        <is>
          <t>N/A</t>
        </is>
      </c>
      <c r="T16" s="305" t="inlineStr">
        <is>
          <t>01/03/2017</t>
        </is>
      </c>
      <c r="U16" s="305" t="inlineStr">
        <is>
          <t>2017年3月1日根据《国务院关于修改和废止部分行政法规的决定》（国务院令第676号）修订。本次修订为清理性修订，核心条款（目标责任制、能源审计、定额管理等）源自2008年原条例，未作实质性修改。</t>
        </is>
      </c>
      <c r="V16" s="305">
        <f>IF(R16="","生效",IF(R16="N/A","生效",IF(TODAY()&lt;DATE(VALUE(RIGHT(R16,4)),VALUE(MID(R16,4,2)),VALUE(LEFT(R16,2))),"计划实施",IF(S16="","生效",IF(S16="N/A","生效",IF(TODAY()&lt;DATE(VALUE(RIGHT(S16,4)),VALUE(MID(S16,4,2)),VALUE(LEFT(S16,2))),"生效","已终止"))))))</f>
        <v/>
      </c>
      <c r="W16" s="305" t="inlineStr">
        <is>
          <t>国家机关事务管理局；国家发展和改革委员会；各级机关事务管理机构</t>
        </is>
      </c>
      <c r="X16" s="305" t="inlineStr">
        <is>
          <t>建筑及其用能系统和设备</t>
        </is>
      </c>
      <c r="Y16" s="305" t="inlineStr">
        <is>
          <t>既有</t>
        </is>
      </c>
      <c r="Z16" s="305" t="inlineStr">
        <is>
          <t>公共机构使用的既有建筑（办公建筑、学校、医院、科研院所、文化场馆等）及其用能系统和设备，具体包括：供暖系统（锅炉、热力管网）、制冷系统（冷水机组、冷却塔）、通风系统、照明系统、办公设备（计算机、打印机、复印机）、公务用车、热水供应系统、配电系统、电梯和自动扶梯、建筑围护结构（外墙、屋顶、窗户）</t>
        </is>
      </c>
      <c r="AA16" s="305" t="inlineStr">
        <is>
          <t>N/A</t>
        </is>
      </c>
      <c r="AB16" s="305" t="inlineStr">
        <is>
          <t>N/A</t>
        </is>
      </c>
      <c r="AC16" s="305" t="inlineStr">
        <is>
          <t>政府</t>
        </is>
      </c>
      <c r="AD16" s="305" t="inlineStr">
        <is>
          <t>全部或部分使用财政性资金的国家机关、事业单位和团体组织，包括各级党政机关、人大机关、政协机关、监察机关、审判机关、检察机关、民主党派和工商联机关、人民团体、事业单位（学校、医院、科研院所等）</t>
        </is>
      </c>
      <c r="AE16" s="305" t="inlineStr">
        <is>
          <t>使用；管理</t>
        </is>
      </c>
      <c r="AF16" s="305" t="inlineStr">
        <is>
          <t>公共机构日常运行中的供暖、制冷、照明、办公设备、公务用车、热水供应等能源消费活动，以及既有建筑的围护结构、用能系统和设备节能改造</t>
        </is>
      </c>
      <c r="AG16" s="305" t="inlineStr">
        <is>
          <t>N/A</t>
        </is>
      </c>
      <c r="AH16" s="305" t="inlineStr">
        <is>
          <t>N/A</t>
        </is>
      </c>
      <c r="AI16" s="305" t="inlineStr">
        <is>
          <t>N/A</t>
        </is>
      </c>
      <c r="AJ16" s="305" t="inlineStr">
        <is>
          <t>①实行节能目标责任制和考核评价制度，节能目标完成情况作为公共机构负责人考核评价内容；②制定五年节能规划和年度实施方案并备案；③实施能源消耗定额管理，超过定额须作出说明；④建立能源消费计量、统计和报告制度（分类分项计量）；⑤每五年进行一次能源审计（7项审计内容），节能改造前须先审计和做投资收益分析；⑥优先采购列入节能产品政府采购清单的产品；⑦设置能源管理岗位，实行能源管理岗位责任制；⑧重点用能系统和设备操作人员须培训上岗；⑨建立节能工作信息通报和公开制度</t>
        </is>
      </c>
      <c r="AK16" s="305" t="inlineStr">
        <is>
          <t>N/A</t>
        </is>
      </c>
      <c r="AL16" s="305" t="inlineStr">
        <is>
          <t>N/A</t>
        </is>
      </c>
      <c r="AM16" s="305" t="inlineStr">
        <is>
          <t>政府机构开展的监督检查或第三方审计</t>
        </is>
      </c>
      <c r="AN16" s="305" t="inlineStr">
        <is>
          <t>机关事务管理机构对公共机构节能工作进行监督检查，内容包括：年度节能目标和实施方案的制定与落实情况；能源消费计量、统计和报告情况；能源消耗定额执行情况；能源审计开展情况；能源管理岗位设置和人员培训情况；节能产品政府采购执行情况。监督检查可采取现场检查、书面审查和委托专业机构评估等方式。</t>
        </is>
      </c>
      <c r="AO16" s="305" t="inlineStr">
        <is>
          <t>合规命令</t>
        </is>
      </c>
      <c r="AP16" s="305" t="inlineStr">
        <is>
          <t>公共机构违反本条例规定，由本级机关事务管理机构会同有关部门责令限期改正；逾期不改正的，予以通报；对负有责任的主管人员和其他直接责任人员依法给予处分。造成能源浪费的，由机关事务管理机构下达节能整改意见书；情节严重的，由有关机关对直接负责的主管人员和其他直接责任人员依法给予处分。</t>
        </is>
      </c>
      <c r="AQ16" s="305" t="inlineStr">
        <is>
          <t>其他激励或支持</t>
        </is>
      </c>
      <c r="AR16" s="305" t="inlineStr">
        <is>
          <t>对在公共机构节能工作中做出显著成绩的单位和个人，按照国家规定予以表彰和奖励（条例第九条）。任何单位和个人都有权举报公共机构浪费能源的行为，有关部门对举报应当及时调查处理（条例第三十八条）。</t>
        </is>
      </c>
      <c r="AS16" s="305" t="inlineStr">
        <is>
          <t>N/A</t>
        </is>
      </c>
      <c r="AT16" s="305" t="inlineStr">
        <is>
          <t>N/A</t>
        </is>
      </c>
      <c r="AU16" s="305" t="inlineStr">
        <is>
          <t>O84; P85; Q86; Q87; Q88; M72; R90; R91; R93</t>
        </is>
      </c>
      <c r="AV16" s="305" t="inlineStr">
        <is>
          <t>CO2</t>
        </is>
      </c>
      <c r="AW16" s="305" t="inlineStr">
        <is>
          <t>正向</t>
        </is>
      </c>
      <c r="AX16" s="305" t="inlineStr">
        <is>
          <t>节能；产业发展</t>
        </is>
      </c>
      <c r="AY16" s="305" t="inlineStr">
        <is>
          <t>公共机构节能条例；'十五五'公共机构节能降碳工作方案（国管节能〔2026〕161号）</t>
        </is>
      </c>
      <c r="AZ16" s="305" t="inlineStr">
        <is>
          <t>https://www.gov.cn/gongbao/content/2017/content_5219166.htm</t>
        </is>
      </c>
      <c r="BA16" s="305" t="inlineStr">
        <is>
          <t>https://www.ggj.gov.cn/tzgg/202607/t20260731_49588.htm</t>
        </is>
      </c>
    </row>
    <row r="17">
      <c r="A17" s="305" t="inlineStr">
        <is>
          <t>CHNFRMAPCI01S000</t>
        </is>
      </c>
      <c r="B17" s="305" t="inlineStr">
        <is>
          <t>工具</t>
        </is>
      </c>
      <c r="C17" s="305" t="inlineStr">
        <is>
          <t>框架性规制</t>
        </is>
      </c>
      <c r="D17" s="305" t="inlineStr">
        <is>
          <t>农业污染管控</t>
        </is>
      </c>
      <c r="E17" s="305" t="inlineStr">
        <is>
          <t>农业、林业和其他土地利用</t>
        </is>
      </c>
      <c r="F17" s="305" t="inlineStr">
        <is>
          <t>畜禽养殖</t>
        </is>
      </c>
      <c r="G17" s="305" t="inlineStr">
        <is>
          <t>畜禽规模养殖污染防治制度</t>
        </is>
      </c>
      <c r="H17" s="305" t="inlineStr">
        <is>
          <t>Livestock Scale Farming Pollution Prevention and Control System</t>
        </is>
      </c>
      <c r="I17" s="305" t="inlineStr">
        <is>
          <t>N/A</t>
        </is>
      </c>
      <c r="J17" s="305" t="inlineStr">
        <is>
          <t>畜禽规模养殖污染防治制度是对达到规模标准的畜禽养殖场和养殖小区的环境污染实施系统性预防和治理的监管制度框架。该制度由《畜禽规模养殖污染防治条例》（国务院令第643号）建立，要求县级以上地方政府划定禁养区，规模养殖场须进行环境影响评价、建设与养殖规模相匹配的污染防治配套设施，实行废弃物综合利用和无害化处理，并向环保部门备案。禁养区内禁止建设养殖场，已建成的须限期搬迁或关闭。规模标准由省级政府确定，罚款幅度为3万至50万元。该制度覆盖全国约200万家规模养殖场和养殖小区。</t>
        </is>
      </c>
      <c r="K17" s="305" t="inlineStr">
        <is>
          <t>污染防治；循环经济；生态保护</t>
        </is>
      </c>
      <c r="L17" s="305" t="inlineStr">
        <is>
          <t>间接</t>
        </is>
      </c>
      <c r="M17" s="305" t="inlineStr">
        <is>
          <t>供给侧</t>
        </is>
      </c>
      <c r="N17" s="305" t="inlineStr">
        <is>
          <t>中国</t>
        </is>
      </c>
      <c r="O17" s="305" t="inlineStr">
        <is>
          <t>国家</t>
        </is>
      </c>
      <c r="P17" s="305" t="inlineStr">
        <is>
          <t>N/A</t>
        </is>
      </c>
      <c r="Q17" s="305" t="inlineStr">
        <is>
          <t>08/10/2013</t>
        </is>
      </c>
      <c r="R17" s="305" t="inlineStr">
        <is>
          <t>01/01/2014</t>
        </is>
      </c>
      <c r="S17" s="305" t="inlineStr">
        <is>
          <t>N/A</t>
        </is>
      </c>
      <c r="T17" s="305" t="inlineStr">
        <is>
          <t>02/03/2019</t>
        </is>
      </c>
      <c r="U17" s="305" t="inlineStr">
        <is>
          <t>2019年3月2日，《国务院关于修改部分行政法规的决定》（国务院令第709号）对条例进行打包修改，将“环境保护主管部门”相应修改为“生态环境主管””部门”，将“工商行政管理部门”修改为“市场监督管理部门”，以配合2018年国务院机构改革。条例核心制度框架未作实质性修订，自2014年施行以来保持稳定。</t>
        </is>
      </c>
      <c r="V17" s="305">
        <f>IF(R17="","生效",IF(R17="N/A","生效",IF(TODAY()&lt;DATE(VALUE(RIGHT(R17,4)),VALUE(MID(R17,4,2)),VALUE(LEFT(R17,2))),"计划实施",IF(S17="","生效",IF(S17="N/A","生效",IF(TODAY()&lt;DATE(VALUE(RIGHT(S17,4)),VALUE(MID(S17,4,2)),VALUE(LEFT(S17,2))),"生效","已终止"))))))</f>
        <v/>
      </c>
      <c r="W17" s="305" t="inlineStr">
        <is>
          <t>生态环境部；农业农村部</t>
        </is>
      </c>
      <c r="X17" s="305" t="inlineStr">
        <is>
          <t>规模养殖场和养殖小区</t>
        </is>
      </c>
      <c r="Y17" s="305" t="inlineStr">
        <is>
          <t>既有</t>
        </is>
      </c>
      <c r="Z17" s="305" t="inlineStr">
        <is>
          <t>适用于达到省级政府规定规模标准的畜禽养殖场和养殖小区。规模标准因畜种和地区而异，通常以生猪年出栏≥500头、奶牛存栏≥100头、肉牛出栏≥100头、蛋鸡存栏≥10000只、肉鸡出栏≥50000只等为下限。禁养区内的养殖场不在适用范围内，须限期搬迁或关闭。</t>
        </is>
      </c>
      <c r="AA17" s="305" t="inlineStr">
        <is>
          <t>N/A</t>
        </is>
      </c>
      <c r="AB17" s="305" t="inlineStr">
        <is>
          <t>N/A</t>
        </is>
      </c>
      <c r="AC17" s="305" t="inlineStr">
        <is>
          <t>企业</t>
        </is>
      </c>
      <c r="AD17" s="305" t="inlineStr">
        <is>
          <t>规模化畜禽养殖场和养殖小区的经营者。规模标准由各省自行确定，一般以年生猪出栏量、奶牛存栏量、肉牛出栏量、蛋鸡存栏量、肉鸡出栏量等指标界定。禁养区划定范围包括饮用水水源保护区、自然保护区核心区和缓冲区、城镇居民区、文化教育科学研究区等人口集中区域。</t>
        </is>
      </c>
      <c r="AE17" s="305" t="inlineStr">
        <is>
          <t>生产</t>
        </is>
      </c>
      <c r="AF17" s="305" t="inlineStr">
        <is>
          <t>规模化畜禽养殖活动，包括猪、牛、鸡等主要畜禽品种的规模化养殖。养殖场须建设与养殖规模相匹配的污染防治配套设施（雨污分流、干清粪、沼气池、堆肥设施等），并确保正常运行。废弃物须经综合利用（粪肥还田、沼气生产、有机肥加工等）或无害化处理后达标排放。养殖场须向所在地县级生态环境主管部门备案。</t>
        </is>
      </c>
      <c r="AG17" s="305" t="inlineStr">
        <is>
          <t>由省级政府确定</t>
        </is>
      </c>
      <c r="AH17" s="305" t="inlineStr">
        <is>
          <t>规模标准（如生猪年出栏≥500头）</t>
        </is>
      </c>
      <c r="AI17" s="305" t="inlineStr">
        <is>
          <t>畜禽规模养殖的规模标准由省级人民政府根据本地畜牧业发展状况和环境承载力确定，并报国务院环境保护主管部门和农业农村主管部门备案。环境保护部、农业部曾发布《全国畜禽养殖污染防治“十二五”规划》提出参考标准：生猪年出栏≥500头、奶牛存栏≥100头、肉牛出栏≥100头、蛋鸡存栏≥10000只、肉鸡出栏≥50000只。</t>
        </is>
      </c>
      <c r="AJ17" s="305" t="inlineStr">
        <is>
          <t>1）县级以上地方政府依法划定禁养区，禁养区内禁止建设养殖场，已建成的须限期搬迁或关闭；2）新建、改建、扩建养殖场须进行环境影响评价；3）养殖场须建设与养殖规模相匹配的污染防治配套设施并确保正常运行；4）废弃物须经综合利用或无害化处理，实现达标排放；5）养殖场须向所在地县级生态环境主管部门备案；6）从事畜禽养殖活动和废弃物处理活动须建立台账记录制度。</t>
        </is>
      </c>
      <c r="AK17" s="305" t="inlineStr">
        <is>
          <t>N/A</t>
        </is>
      </c>
      <c r="AL17" s="305" t="inlineStr">
        <is>
          <t>N/A</t>
        </is>
      </c>
      <c r="AM17" s="305" t="inlineStr">
        <is>
          <t>备案；信息报送；现场检查</t>
        </is>
      </c>
      <c r="AN17" s="305" t="inlineStr">
        <is>
          <t>县级以上生态环境主管部门负责对养殖场污染防治情况进行监督检查，可依法进行现场检查、取样监测。养殖场须建立污染防治台账，如实记录废弃物产生、综合利用和处理处置情况。乡镇人民政府负责对养殖场进行日常巡查。生态环境主管部门定期向本级政府报告污染防治情况。</t>
        </is>
      </c>
      <c r="AO17" s="305" t="inlineStr">
        <is>
          <t>责令停止建设；罚款；限期搬迁或关闭</t>
        </is>
      </c>
      <c r="AP17" s="305" t="inlineStr">
        <is>
          <t>禁养区内违法建设养殖场的，由县级以上生态环境主管部门责令停止建设，处3万元以上10万元以下罚款；已建成的须限期搬迁或关闭。未进行环境影响评价的，处5万元以上20万元以下罚款。污染防治配套设施未建成或未正常运行的，处10万元以下罚款。超标排放污染物的，处5万元以下罚款。造成环境污染的，依法承担赔偿责任。</t>
        </is>
      </c>
      <c r="AQ17" s="305" t="inlineStr">
        <is>
          <t>税收优惠；按农业电价执行；沼气发电上网；增值税优惠</t>
        </is>
      </c>
      <c r="AR17" s="305" t="inlineStr">
        <is>
          <t>国家对畜禽养殖污染防治给予政策支持：对废弃物综合利用（沼气生产、有机肥加工、粪肥还田等）给予税收优惠；养殖场用电按农业电价执行；沼气发电享受可再生能源上网电价；利用畜禽废弃物生产有机肥享受增值税优惠。鼓励通过种养结合、农牧循环实现废弃物就地消纳。</t>
        </is>
      </c>
      <c r="AS17" s="305" t="inlineStr">
        <is>
          <t>畜禽养殖业是中国农业领域最大的温室气体排放源之一。规模化养殖场（生猪年出栏≥500头、奶牛存栏≥100头等）产生的粪便管理甲烷和氧化亚氮排放及饲料生产相关排放合计约占全国温室气体排放的5%-8%。条例覆盖的规模养殖场和养殖小区约占全国畜禽养殖总量的60%-70%。通过沼气回收利用和粪肥还田替代化肥，规模化治理可显著减少甲烷排放和化肥生产相关排放。</t>
        </is>
      </c>
      <c r="AT17" s="305" t="inlineStr">
        <is>
          <t>约占全国温室气体排放的5%-8%（来源：中国温室气体清单；畜禽养殖业排放占比；覆盖规模养殖场和养殖小区，约占全国畜禽养殖总量的60%-70%）</t>
        </is>
      </c>
      <c r="AU17" s="305" t="inlineStr">
        <is>
          <t>A01</t>
        </is>
      </c>
      <c r="AV17" s="305" t="inlineStr">
        <is>
          <t>甲烷（CH4）；氧化亚氮（N2O）</t>
        </is>
      </c>
      <c r="AW17" s="305" t="inlineStr">
        <is>
          <t>正向</t>
        </is>
      </c>
      <c r="AX17" s="305" t="inlineStr">
        <is>
          <t>污染防治；生态保护；资源节约；循环经济</t>
        </is>
      </c>
      <c r="AY17" s="305" t="inlineStr">
        <is>
          <t>《畜禽规模养殖污染防治条例》（国务院令第643号）</t>
        </is>
      </c>
      <c r="AZ17" s="305" t="inlineStr">
        <is>
          <t>https://www.gov.cn/zhengce/2013-11/26/content_2602626.htm</t>
        </is>
      </c>
      <c r="BA17" s="305" t="inlineStr">
        <is>
          <t>《国务院关于修改部分行政法规的决定》（国务院令第709号，2019年修订）：https://www.gov.cn/gongbao/content/2019/content_5468893.htm</t>
        </is>
      </c>
    </row>
    <row r="18">
      <c r="A18" s="305" t="inlineStr">
        <is>
          <t>CHNFRMRPDI01S000</t>
        </is>
      </c>
      <c r="B18" s="305" t="inlineStr">
        <is>
          <t>工具</t>
        </is>
      </c>
      <c r="C18" s="305" t="inlineStr">
        <is>
          <t>框架性规制</t>
        </is>
      </c>
      <c r="D18" s="305" t="inlineStr">
        <is>
          <t>可再生能源优先调度</t>
        </is>
      </c>
      <c r="E18" s="305" t="inlineStr">
        <is>
          <t>能源</t>
        </is>
      </c>
      <c r="F18" s="305" t="inlineStr">
        <is>
          <t>电力</t>
        </is>
      </c>
      <c r="G18" s="305" t="inlineStr">
        <is>
          <t>清洁能源优先发电、优先购电制度</t>
        </is>
      </c>
      <c r="H18" s="305" t="inlineStr">
        <is>
          <t>Clean Energy Priority Dispatch and Priority Purchase System</t>
        </is>
      </c>
      <c r="I18" s="305" t="inlineStr">
        <is>
          <t>N/A</t>
        </is>
      </c>
      <c r="J18" s="305" t="inlineStr">
        <is>
          <t>清洁能源优先发电、优先购电制度是建立可再生能源发电优先调度和全额保障性收购的电力市场治理制度框架。该制度由《中华人民共和国能源法》（2024年）和《全额保障性收购可再生能源电量监管办法》（国家发展改革委令第15号，2024年4月施行）共同构成，要求电力调度机构优先调度可再生能源发电，电网企业全额保障性收购可再生能源保障性收购电量，并通过可再生能源绿色电力证书制度促进绿色能源消费。可再生能源上网电量分为保障性收购电量和市场交易电量两部分：保障性收购电量由电力市场相关成员按国家规定承担收购义务；市场交易电量通过市场化方式形成价格。未优先调度可再生能源发电的，将面临监管处罚。</t>
        </is>
      </c>
      <c r="K18" s="305" t="inlineStr">
        <is>
          <t>可再生能源发展；能源安全</t>
        </is>
      </c>
      <c r="L18" s="305" t="inlineStr">
        <is>
          <t>直接</t>
        </is>
      </c>
      <c r="M18" s="305" t="inlineStr">
        <is>
          <t>供给侧</t>
        </is>
      </c>
      <c r="N18" s="305" t="inlineStr">
        <is>
          <t>中国</t>
        </is>
      </c>
      <c r="O18" s="305" t="inlineStr">
        <is>
          <t>国家</t>
        </is>
      </c>
      <c r="P18" s="305" t="inlineStr">
        <is>
          <t>N/A</t>
        </is>
      </c>
      <c r="Q18" s="305" t="inlineStr">
        <is>
          <t>08/11/2024</t>
        </is>
      </c>
      <c r="R18" s="305" t="inlineStr">
        <is>
          <t>01/01/2025</t>
        </is>
      </c>
      <c r="S18" s="305" t="inlineStr">
        <is>
          <t>N/A</t>
        </is>
      </c>
      <c r="T18" s="305" t="inlineStr">
        <is>
          <t>N/A</t>
        </is>
      </c>
      <c r="U18" s="305" t="inlineStr">
        <is>
          <t>《中华人民共和国能源法》于2024年11月8日由第十四届全国人大常委会第十二次会议通过（主席令第三十七号），自2025年1月1日起施行，首次在法律层面确立了可再生能源优先开发利用、可再生能源电力消纳保障和绿色电力证书制度。《全额保障性收购可再生能源电量监管办法》（国家发展改革委令第15号）于2024年2月5日通过，2024年4月1日起施行，取代了2007年版《电网企业全额收购可再生能源电量监管办法》（原电监会令第25号）。</t>
        </is>
      </c>
      <c r="V18" s="305">
        <f>IF(R18="","生效",IF(R18="N/A","生效",IF(TODAY()&lt;DATE(VALUE(RIGHT(R18,4)),VALUE(MID(R18,4,2)),VALUE(LEFT(R18,2))),"计划实施",IF(S18="","生效",IF(S18="N/A","生效",IF(TODAY()&lt;DATE(VALUE(RIGHT(S18,4)),VALUE(MID(S18,4,2)),VALUE(LEFT(S18,2))),"生效","已终止"))))))</f>
        <v/>
      </c>
      <c r="W18" s="305" t="inlineStr">
        <is>
          <t>国家发展改革委；国家能源局；省级能源主管部门</t>
        </is>
      </c>
      <c r="X18" s="305" t="inlineStr">
        <is>
          <t>可再生能源发电机组</t>
        </is>
      </c>
      <c r="Y18" s="305" t="inlineStr">
        <is>
          <t>既有</t>
        </is>
      </c>
      <c r="Z18" s="305" t="inlineStr">
        <is>
          <t>适用于风电、光伏发电、水电、生物质能发电等可再生能源发电机组。全额保障性收购制度适用于按照国家核定上网电价的保障性收购电量部分。参与市场化交易的可再生能源电量按合同约定的价格和条件执行。</t>
        </is>
      </c>
      <c r="AA18" s="305" t="inlineStr">
        <is>
          <t>N/A</t>
        </is>
      </c>
      <c r="AB18" s="305" t="inlineStr">
        <is>
          <t>N/A</t>
        </is>
      </c>
      <c r="AC18" s="305" t="inlineStr">
        <is>
          <t>企业</t>
        </is>
      </c>
      <c r="AD18" s="305" t="inlineStr">
        <is>
          <t>电网企业承担保障性收购电量的消纳责任，须按照国家规定确保保障性收购电量的收购和消纳。电力调度机构负责编制可再生能源优先调度操作规程，保障可再生能源发电优先调度。电力交易机构负责推动可再生能源参与电力市场交易。可再生能源发电企业须按规定报送发电预测数据，配合电网调度。</t>
        </is>
      </c>
      <c r="AE18" s="305" t="inlineStr">
        <is>
          <t>生产</t>
        </is>
      </c>
      <c r="AF18" s="305" t="inlineStr">
        <is>
          <t>可再生能源发电（风电、光伏、水电、生物质能发电等）的并网调度和电量收购活动。保障性收购电量按国家核定的上网电价由电网企业全额收购；市场交易电量通过电力市场化方式（双边协商、集中竞价、挂牌交易等）形成价格。电力调度机构须优先调用可再生能源发电，编制并公开优先调度操作规程。</t>
        </is>
      </c>
      <c r="AG18" s="305" t="inlineStr">
        <is>
          <t>按可再生能源电力消纳责任权重执行</t>
        </is>
      </c>
      <c r="AH18" s="305" t="inlineStr">
        <is>
          <t>可再生能源电力消纳责任权重（%）</t>
        </is>
      </c>
      <c r="AI18" s="305" t="inlineStr">
        <is>
          <t>国家按年度向各省（区、市）下达可再生能源电力消纳责任权重（包括总量消纳责任权重和非水电消纳责任权重），省级能源主管部门分解至市县和市场主体。2024年各省可再生能源电力消纳责任权重在15%-80%之间（根据资源禀赋和消纳能力差异化设定）。电网企业、售电企业和电力用户须按权重完成消纳责任，未完成的须通过购买绿证等方式进行弥补。</t>
        </is>
      </c>
      <c r="AJ18" s="305" t="inlineStr">
        <is>
          <t>1）电力调度机构须保障可再生能源发电优先调度，编制并公开优先调度操作规程；2）电网企业须全额保障性收购可再生能源保障性收购电量；3）各省（区、市）须完成国家下达的可再生能源电力消纳责任权重；4）公共机构须优先采购使用可再生能源等清洁低碳能源（《能源法》第34条）；5）国家通过绿色电力证书制度建立绿色能源消费促进机制；6）未优先调度可再生能源发电的，将面临监管处罚。</t>
        </is>
      </c>
      <c r="AK18" s="305" t="inlineStr">
        <is>
          <t>N/A</t>
        </is>
      </c>
      <c r="AL18" s="305" t="inlineStr">
        <is>
          <t>N/A</t>
        </is>
      </c>
      <c r="AM18" s="305" t="inlineStr">
        <is>
          <t>信息报送；年度评估；能源监管机构监督检查</t>
        </is>
      </c>
      <c r="AN18" s="305" t="inlineStr">
        <is>
          <t>国家能源局及其派出机构负责对可再生能源发电优先调度和全额保障性收购情况进行监管。电网企业须定期向能源主管部门报送可再生能源消纳情况。国家按年度评估各省消纳责任权重完成情况，未完成的须限期整改。电力调度机构的优先调度执行情况接受能源监管机构监督检查。</t>
        </is>
      </c>
      <c r="AO18" s="305" t="inlineStr">
        <is>
          <t>责令改正；罚款；行政处分</t>
        </is>
      </c>
      <c r="AP18" s="305" t="inlineStr">
        <is>
          <t>电网企业未按国家规定收购可再生能源电量的，由能源监管机构责令改正，处以罚款。电力调度机构未优先调度可再生能源发电的，对直接负责的主管人员和其他直接责任人员依法给予处分。未完成消纳责任权重的省份和市场主体，须通过购买绿证等方式弥补差额，并在下一年度考核中予以扣减。</t>
        </is>
      </c>
      <c r="AQ18" s="305" t="inlineStr">
        <is>
          <t>绿证交易收益；可再生能源基金补贴；公共机构优先采购</t>
        </is>
      </c>
      <c r="AR18" s="305" t="inlineStr">
        <is>
          <t>可再生能源发电企业可通过绿证交易获得额外收益。国家鼓励企业自愿认购绿证实现绿色电力消费承诺。公共机构在政府采购中优先选择使用清洁能源的产品和服务。符合条件的可再生能源项目可享受国家可再生能源发展基金补贴。</t>
        </is>
      </c>
      <c r="AS18" s="305" t="inlineStr">
        <is>
          <t>2024年全国可再生能源发电量约3.2万亿千瓦时，占全社会用电量的34%。全额保障性收购制度覆盖风电和光伏发电的全部保障性收购电量。2024年可再生能源发电替代化石能源发电减少CO₂排放约25亿吨。</t>
        </is>
      </c>
      <c r="AT18" s="305" t="inlineStr">
        <is>
          <t>约占全国CO₂排放的20%（来源：国家能源局2024年数据；可再生能源发电替代化石能源减排量占全国排放比例）</t>
        </is>
      </c>
      <c r="AU18" s="305" t="inlineStr">
        <is>
          <t>D35</t>
        </is>
      </c>
      <c r="AV18" s="305" t="inlineStr">
        <is>
          <t>CO2</t>
        </is>
      </c>
      <c r="AW18" s="305" t="inlineStr">
        <is>
          <t>正向</t>
        </is>
      </c>
      <c r="AX18" s="305" t="inlineStr">
        <is>
          <t>污染防治；能源安全；产业发展；可再生能源发展</t>
        </is>
      </c>
      <c r="AY18" s="305" t="inlineStr">
        <is>
          <t>《中华人民共和国能源法》（主席令第三十七号，2024年）</t>
        </is>
      </c>
      <c r="AZ18" s="305" t="inlineStr">
        <is>
          <t>https://www.gov.cn/yaowen/liebiao/202411/content_6985761.htm</t>
        </is>
      </c>
      <c r="BA18" s="305" t="inlineStr">
        <is>
          <t>《全额保障性收购可再生能源电量监管办法》（国家发展改革委令第15号，2024年）：https://www.gov.cn/gongbao/2024/issue_11326/202405/content_6949616.html</t>
        </is>
      </c>
    </row>
    <row r="19">
      <c r="A19" s="305" t="inlineStr">
        <is>
          <t>CHNFRMPDPI01S000</t>
        </is>
      </c>
      <c r="B19" s="305" t="inlineStr">
        <is>
          <t>工具</t>
        </is>
      </c>
      <c r="C19" s="305" t="inlineStr">
        <is>
          <t>框架性规制</t>
        </is>
      </c>
      <c r="D19" s="305" t="inlineStr">
        <is>
          <t>排污许可管理</t>
        </is>
      </c>
      <c r="E19" s="305" t="inlineStr">
        <is>
          <t>工业</t>
        </is>
      </c>
      <c r="F19" s="305" t="inlineStr">
        <is>
          <t>火电；钢铁；水泥；石化；化工；造纸；印染</t>
        </is>
      </c>
      <c r="G19" s="305" t="inlineStr">
        <is>
          <t>排污许可管理制度</t>
        </is>
      </c>
      <c r="H19" s="305" t="inlineStr">
        <is>
          <t>Pollution Discharge Permit Management System</t>
        </is>
      </c>
      <c r="I19" s="305" t="inlineStr">
        <is>
          <t>N/A</t>
        </is>
      </c>
      <c r="J19" s="305" t="inlineStr">
        <is>
          <t>排污许可管理制度是对固定污染源实施“一证式”管理的国家核心环境监管制度框架。该制度由《国务院办公厅关于印发控制污染物排放许可制实施方案的通知》（国办发〔2016〕81号，2016年11月10日）建立，要求将排污许可建设成为固定污染源环境管理的核心制度，实行“一企一证”，将环境影响评价、总量控制、排污权交易、环境执法等环境管理制度整合到排污许可证中。2021年1月24日，《排污许可管理条例》（国务院令第736号）正式公布（自2021年3月1日起施行），将制度改革成果上升为行政法规。排污许可证载明排放口的污染物种类、浓度和排放量限值、自行监测方案、台账记录和环境管理台账要求。企业须按证排污、自行监测、建立台账、定期报告。截至2025年底，全国已将约50万家固定污染源纳入排污许可管理（其中重点管理约10万家，简化管理约40万家），实现了固定污染源排污许可全覆盖。该制度通过规范工业排放行为间接约束温室气体排放。</t>
        </is>
      </c>
      <c r="K19" s="305" t="inlineStr">
        <is>
          <t>污染防治</t>
        </is>
      </c>
      <c r="L19" s="305" t="inlineStr">
        <is>
          <t>间接</t>
        </is>
      </c>
      <c r="M19" s="305" t="inlineStr">
        <is>
          <t>供给侧</t>
        </is>
      </c>
      <c r="N19" s="305" t="inlineStr">
        <is>
          <t>中国</t>
        </is>
      </c>
      <c r="O19" s="305" t="inlineStr">
        <is>
          <t>国家</t>
        </is>
      </c>
      <c r="P19" s="305" t="inlineStr">
        <is>
          <t>N/A</t>
        </is>
      </c>
      <c r="Q19" s="305" t="inlineStr">
        <is>
          <t>10/11/2016</t>
        </is>
      </c>
      <c r="R19" s="305" t="inlineStr">
        <is>
          <t>10/11/2016</t>
        </is>
      </c>
      <c r="S19" s="305" t="inlineStr">
        <is>
          <t>N/A</t>
        </is>
      </c>
      <c r="T19" s="305" t="inlineStr">
        <is>
          <t>24/01/2021</t>
        </is>
      </c>
      <c r="U19" s="305" t="inlineStr">
        <is>
          <t>首次制定于2016年11月10日（国办发〔2016〕81号），以国务院办公厅方案形式建立排污许可制度改革框架。2021年1月24日，国务院公布《排污许可管理条例》（国务院令第736号），自2021年3月1日起施行，将排污许可制度从行政规范性文件上升为行政法规，增强了法律约束力和处罚力度。条例系统集成了2016年方案改革经验和2018年《排污许可管理办法（试行）》（原环境保护部令第48号）的实施经验。</t>
        </is>
      </c>
      <c r="V19" s="305">
        <f>IF(R19="","生效",IF(R19="N/A","生效",IF(TODAY()&lt;DATE(VALUE(RIGHT(R19,4)),VALUE(MID(R19,4,2)),VALUE(LEFT(R19,2))),"计划实施",IF(S19="","生效",IF(S19="N/A","生效",IF(TODAY()&lt;DATE(VALUE(RIGHT(S19,4)),VALUE(MID(S19,4,2)),VALUE(LEFT(S19,2))),"生效","已终止"))))))</f>
        <v/>
      </c>
      <c r="W19" s="305" t="inlineStr">
        <is>
          <t>生态环境部；设区的市级以上生态环境主管部门</t>
        </is>
      </c>
      <c r="X19" s="305" t="inlineStr">
        <is>
          <t>纳入排污许可管理的固定污染源生产设施</t>
        </is>
      </c>
      <c r="Y19" s="305" t="inlineStr">
        <is>
          <t>既有</t>
        </is>
      </c>
      <c r="Z19" s="305" t="inlineStr">
        <is>
          <t>适用于《固定污染源排污许可分类管理名录》规定的所有固定污染源，覆盖火电、钢铁、水泥、石化化工、造纸、印染、制药、电镀、有色金属、玻璃等重点行业以及通用工序。全国约50万家固定污染源纳入排污许可管理。排污单位的生产设施、污染治理设施和排放口均须在排污许可证中载明。</t>
        </is>
      </c>
      <c r="AA19" s="305" t="inlineStr">
        <is>
          <t>N/A</t>
        </is>
      </c>
      <c r="AB19" s="305" t="inlineStr">
        <is>
          <t>N/A</t>
        </is>
      </c>
      <c r="AC19" s="305" t="inlineStr">
        <is>
          <t>企业；事业单位</t>
        </is>
      </c>
      <c r="AD19" s="305" t="inlineStr">
        <is>
          <t>纳入排污许可管理的企事业单位和其他生产经营者（即排污单位）。排污许可管理分为重点管理和简化管理两类：污染物产生量、排放量或对环境的影响程度较大的排污单位实行重点管理（全国约10万家），须持证排污；污染物产生量、排放量和对环境影响程度较小的实行简化管理（全国约40万家）。排污单位须依法申请取得排污许可证，按证排污，开展自行监测，建立环境管理台账，定期向生态环境主管部门报告排污许可证执行情况。</t>
        </is>
      </c>
      <c r="AE19" s="305" t="inlineStr">
        <is>
          <t>生产</t>
        </is>
      </c>
      <c r="AF19" s="305" t="inlineStr">
        <is>
          <t>排污单位排放水污染物和大气污染物的生产运营活动。排污许可证载明每个排放口的污染物种类（包括SO₂、NOx、COD、氨氮、VOCs等常规污染物和重金属、持久性有机污染物等）、许可排放浓度限值和许可排放量、自行监测方案和环境管理台账要求。排污许可证有效期为5年，期满须申请延续。排污单位改建、扩建或发生重大变化的须重新申请排污许可证。重点管理排污单位还须安装自动监测设备并与生态环境主管部门联网。</t>
        </is>
      </c>
      <c r="AG19" s="305" t="inlineStr">
        <is>
          <t>约50万家固定污染源纳入排污许可管理（重点管理约10万家，简化管理约40万家）</t>
        </is>
      </c>
      <c r="AH19" s="305" t="inlineStr">
        <is>
          <t>纳入管理的固定污染源数量（万家）</t>
        </is>
      </c>
      <c r="AI19" s="305" t="inlineStr">
        <is>
          <t>截至2025年底，全国已将约50万家固定污染源纳入排污许可管理，实现了固定污染源全覆盖。其中实行排污许可重点管理的约10万家（主要涵盖火电、钢铁、水泥、石化化工、造纸、印染等高排放行业），实行简化管理的约40万家。排污许可证有效期为5年，到期须依法延续。</t>
        </is>
      </c>
      <c r="AJ19" s="305" t="inlineStr">
        <is>
          <t>1）排污单位须依法申请取得排污许可证，未取得排污许可证的不得排放污染物；2）排污许可证须载明排放口的污染物种类、许可排放浓度和排放量、自行监测方案、环境管理台账记录要求等；3）排污单位须按证排污，按照排污许可证规定的排放口、排放去向和排放方式排放污染物；4）实行排污许可重点管理的排污单位须安装自动监测设备并与生态环境主管部门联网；5）排污单位须建立环境管理台账并保存不少于5年，定期向审批部门提交排污许可证执行报告；6）排污许可证有效期5年，须在有效期届满前60日申请延续。</t>
        </is>
      </c>
      <c r="AK19" s="305" t="inlineStr">
        <is>
          <t>N/A</t>
        </is>
      </c>
      <c r="AL19" s="305" t="inlineStr">
        <is>
          <t>N/A</t>
        </is>
      </c>
      <c r="AM19" s="305" t="inlineStr">
        <is>
          <t>在线监控；现场检查；监督性监测；执行报告；全国排污许可证管理信息平台</t>
        </is>
      </c>
      <c r="AN19" s="305" t="inlineStr">
        <is>
          <t>设区的市级以上生态环境主管部门按分级管理权限负责排污许可证的核发和日常监管。实行重点管理的排污单位须安装自动监测设备并与生态环境主管部门联网，实时上传监测数据。生态环境主管部门通过在线监控、现场检查、监督性监测等方式对排污单位按证排污情况进行监督检查。排污单位须按排污许可证规定的监测方案开展自行监测并保存原始监测记录。建立全国排污许可证管理信息平台，实现排污许可管理的全流程信息化。</t>
        </is>
      </c>
      <c r="AO19" s="305" t="inlineStr">
        <is>
          <t>责令改正；限制生产；停产整治；罚款；责令停业关闭；行政拘留</t>
        </is>
      </c>
      <c r="AP19" s="305" t="inlineStr">
        <is>
          <t>无证排污的，由生态环境主管部门责令改正或限制生产、停产整治，处20万元以上100万元以下罚款；情节严重的，报经有批准权的人民政府批准，责令停业、关闭。超许可浓度或总量排放污染物的，处10万元以上100万元以下罚款。未按证开展自行监测的，处2万元以上20万元以下罚款。未建立环境管理台账或未提交执行报告的，处5千元以上5万元以下罚款。伪造监测数据或篡改自动监测数据的，除罚款外可移送公安机关对直接责任人处以拘留。</t>
        </is>
      </c>
      <c r="AQ19" s="305" t="inlineStr">
        <is>
          <t>排污权交易；环保信用评价；降低检查频次；表彰奖励</t>
        </is>
      </c>
      <c r="AR19" s="305" t="inlineStr">
        <is>
          <t>排污单位通过超低排放改造和清洁生产达到优于许可证要求排放水平的，可在排污权交易中出售富余的排污权指标并获得收益。排污单位参与环保信用评价，环保诚信企业可在行政许可、政府采购、信贷融资等方面享受便利和优惠。对按时完成自行监测和台账管理并按要求提交执行报告的企业，可降低现场检查频次。地方政府对在排污许可管理考核中表现突出的企业给予表彰。</t>
        </is>
      </c>
      <c r="AS19" s="305" t="inlineStr">
        <is>
          <t>排污许可制度覆盖全国约50万家固定污染源，涵盖火电、钢铁、水泥、石化化工等主要工业碳排放行业。全国碳排放权交易市场覆盖的电力行业约2200家企业均须持有排污许可证。制度通过规范工业生产和污染治理设施运行，间接约束工业过程的能源消耗和碳排放。2021年中国工业部门CO₂排放约60亿吨，排污许可制度管控的固定污染源占工业排放的绝大部分。排污许可与碳排放权交易在重点排放单位层面形成制度联动。</t>
        </is>
      </c>
      <c r="AT19" s="305" t="inlineStr">
        <is>
          <t>排污许可制度管控的固定污染源覆盖全国工业CO₂排放的大部分（工业部门约占全国CO₂排放的60%，即约60亿吨CO₂/年）。制度的碳排放约束协同效益通过规范排放口管理、要求自行监测和安装自动监测设备等机制间接实现（来源：全国排污许可证管理信息平台统计数据；中国温室气体清单工业过程和能源活动排放数据；生态环境部2024年排污许可工作报告）</t>
        </is>
      </c>
      <c r="AU19" s="305" t="inlineStr">
        <is>
          <t>C13; C17; C19; C20; C23; C24; D35</t>
        </is>
      </c>
      <c r="AV19" s="305" t="inlineStr">
        <is>
          <t>CO2</t>
        </is>
      </c>
      <c r="AW19" s="305" t="inlineStr">
        <is>
          <t>正向</t>
        </is>
      </c>
      <c r="AX19" s="305" t="inlineStr">
        <is>
          <t>污染防治；资源节约</t>
        </is>
      </c>
      <c r="AY19" s="305" t="inlineStr">
        <is>
          <t>《国务院办公厅关于印发控制污染物排放许可制实施方案的通知》（国办发〔2016〕81号）</t>
        </is>
      </c>
      <c r="AZ19" s="305" t="inlineStr">
        <is>
          <t>https://www.gov.cn/zhengce/content/2016-11/21/content_5135510.htm</t>
        </is>
      </c>
      <c r="BA19" s="305" t="inlineStr">
        <is>
          <t>《排污许可管理条例》（国务院令第736号，2021年）：https://www.gov.cn/zhengce/content/2021-01/29/content_5583505.htm；《排污许可管理办法》（生态环境部令第32号，2024年4月1日公布，自2024年7月1日起施行）：https://www.gov.cn/zhengce/202404/content_6944187.htm</t>
        </is>
      </c>
    </row>
    <row r="20">
      <c r="A20" s="305" t="inlineStr">
        <is>
          <t>CHNFRMEPRI01S000</t>
        </is>
      </c>
      <c r="B20" s="305" t="inlineStr">
        <is>
          <t>工具</t>
        </is>
      </c>
      <c r="C20" s="305" t="inlineStr">
        <is>
          <t>框架性规制</t>
        </is>
      </c>
      <c r="D20" s="305" t="inlineStr">
        <is>
          <t>生产者责任延伸</t>
        </is>
      </c>
      <c r="E20" s="305" t="inlineStr">
        <is>
          <t>跨部门</t>
        </is>
      </c>
      <c r="F20" s="305" t="inlineStr">
        <is>
          <t>N/A</t>
        </is>
      </c>
      <c r="G20" s="305" t="inlineStr">
        <is>
          <t>生产者责任延伸制度</t>
        </is>
      </c>
      <c r="H20" s="305" t="inlineStr">
        <is>
          <t>Extended Producer Responsibility System</t>
        </is>
      </c>
      <c r="I20" s="305" t="inlineStr">
        <is>
          <t>N/A</t>
        </is>
      </c>
      <c r="J20" s="305" t="inlineStr">
        <is>
          <t>生产者责任延伸（EPR）制度是要求产品生产者对其产品全生命周期，特别是废弃后回收和处理承担延伸责任的治理制度框架。该制度由国务院办公厅《生产者责任延伸制度推行方案》（国办发〔2016〕99号）确立为国家层面制度框架，明确了四大责任范围（生态设计、使用再生原料、规范回收利用、加强信息公开）和四大重点领域（电器电子产品、汽车产品、铅酸蓄电池、饮料纸基复合包装）。此后《固体废物污染环境防治法》（2020年修订）第66条首次将EPR制度写入法律，《生态环境法典》（2026年施行）第959条进一步确立了EPR制度原则并增设了处罚条款。光伏组件、动力电池等新兴领域已逐步纳入。到2025年目标为：重点产品再生原料使用比例达20%，废弃产品规范回收与循环利用率平均达50%。</t>
        </is>
      </c>
      <c r="K20" s="305" t="inlineStr">
        <is>
          <t>循环经济；资源节约</t>
        </is>
      </c>
      <c r="L20" s="305" t="inlineStr">
        <is>
          <t>间接</t>
        </is>
      </c>
      <c r="M20" s="305" t="inlineStr">
        <is>
          <t>供给侧</t>
        </is>
      </c>
      <c r="N20" s="305" t="inlineStr">
        <is>
          <t>中国</t>
        </is>
      </c>
      <c r="O20" s="305" t="inlineStr">
        <is>
          <t>国家</t>
        </is>
      </c>
      <c r="P20" s="305" t="inlineStr">
        <is>
          <t>N/A</t>
        </is>
      </c>
      <c r="Q20" s="305" t="inlineStr">
        <is>
          <t>25/12/2016</t>
        </is>
      </c>
      <c r="R20" s="305" t="inlineStr">
        <is>
          <t>25/12/2016</t>
        </is>
      </c>
      <c r="S20" s="305" t="inlineStr">
        <is>
          <t>N/A</t>
        </is>
      </c>
      <c r="T20" s="305" t="inlineStr">
        <is>
          <t>01/09/2020</t>
        </is>
      </c>
      <c r="U20" s="305" t="inlineStr">
        <is>
          <t>2020年9月1日，《固体废物污染环境防治法》（2020年修订）施行，第66条首次将EPR制度写入法律，明确国家建立电器电子、铅蓄电池、车用动力电池等产品的生产者责任延伸制度。2026年8月15日，《生态环境法典》施行，第959条进一步确立了EPR制度的法律地位，第978条增设了生产者建立废旧产品回收体系并公开的义务，第1223条明确了行政处罚额度。2016年版国办发〔2016〕99号为该制度的纲领性文件。</t>
        </is>
      </c>
      <c r="V20" s="305">
        <f>IF(R20="","生效",IF(R20="N/A","生效",IF(TODAY()&lt;DATE(VALUE(RIGHT(R20,4)),VALUE(MID(R20,4,2)),VALUE(LEFT(R20,2))),"计划实施",IF(S20="","生效",IF(S20="N/A","生效",IF(TODAY()&lt;DATE(VALUE(RIGHT(S20,4)),VALUE(MID(S20,4,2)),VALUE(LEFT(S20,2))),"生效","已终止"))))))</f>
        <v/>
      </c>
      <c r="W20" s="305" t="inlineStr">
        <is>
          <t>国家发展改革委；工业和信息化部；生态环境部；市场监管总局</t>
        </is>
      </c>
      <c r="X20" s="305" t="inlineStr">
        <is>
          <t>纳入EPR制度范围的产品全生命周期回收处理体系</t>
        </is>
      </c>
      <c r="Y20" s="305" t="inlineStr">
        <is>
          <t>新建；既有</t>
        </is>
      </c>
      <c r="Z20" s="305" t="inlineStr">
        <is>
          <t>覆盖电器电子产品、汽车产品、铅酸蓄电池、饮料纸基复合包装、光伏组件、动力电池等产品的全生命周期。各行业实施方案确定具体的产品目录、回收率目标和再生原料使用标准。新建和既有生产企业均须纳入EPR制度管理。</t>
        </is>
      </c>
      <c r="AA20" s="305" t="inlineStr">
        <is>
          <t>N/A</t>
        </is>
      </c>
      <c r="AB20" s="305" t="inlineStr">
        <is>
          <t>N/A</t>
        </is>
      </c>
      <c r="AC20" s="305" t="inlineStr">
        <is>
          <t>企业</t>
        </is>
      </c>
      <c r="AD20" s="305" t="inlineStr">
        <is>
          <t>电器电子产品、汽车产品、铅酸蓄电池、饮料纸基复合包装、光伏组件、动力电池等纳入EPR制度范围的产品生产企业。生产者须在产品设计阶段考虑易回收、易拆解、易再生利用；在原料采购阶段优先使用再生原料；建立与产品销售量相匹配的废弃产品回收体系和回收服务网点；向社会公开产品生态设计、再生原料使用比例、回收体系建设等信息。</t>
        </is>
      </c>
      <c r="AE20" s="305" t="inlineStr">
        <is>
          <t>生产；销售；回收、再利用或其他消费后处理</t>
        </is>
      </c>
      <c r="AF20" s="305" t="inlineStr">
        <is>
          <t>纳入EPR制度产品的设计、生产、销售、回收和再生利用全链条活动。生产者须在产品生产环节推行生态设计、标示回收信息；在销售环节建立回收服务网点；在回收环节接收或委托回收废弃产品；在再生利用环节将废弃产品交由有资质的处理企业进行资源化利用。</t>
        </is>
      </c>
      <c r="AG20" s="305" t="inlineStr">
        <is>
          <t>20%（再生原料使用比例目标）；50%（回收与循环利用率目标）</t>
        </is>
      </c>
      <c r="AH20" s="305" t="inlineStr">
        <is>
          <t>回收利用率目标（%）</t>
        </is>
      </c>
      <c r="AI20" s="305" t="inlineStr">
        <is>
          <t>国务院推行方案设定2025年目标：重点产品再生原料（再生塑料、再生金属等）使用比例达到20%；废弃产品规范回收与循环利用率平均达到50%。各行业实施方案在此基础上设定本行业具体目标，如饮料纸基复合包装回收率达到40%以上、资源化利用率达到30%以上。</t>
        </is>
      </c>
      <c r="AJ20" s="305" t="inlineStr">
        <is>
          <t>1）生产者须在产品设计阶段推行生态设计，考虑产品易回收、易拆解、易再生利用；2）生产者须在原料采购中按一定比例使用再生原料；3）生产者须建立与产品销售量相匹配的废弃产品回收体系；4）生产者须向社会公开产品生态设计、再生原料使用比例、回收体系建设方案等信息；5）各行业主管部门制定本行业EPR实施方案，明确回收利用目标和监管措施；6）《生态环境法典》规定生产者不履行回收义务的，责令改正并处罚款。</t>
        </is>
      </c>
      <c r="AK20" s="305" t="inlineStr">
        <is>
          <t>N/A</t>
        </is>
      </c>
      <c r="AL20" s="305" t="inlineStr">
        <is>
          <t>N/A</t>
        </is>
      </c>
      <c r="AM20" s="305" t="inlineStr">
        <is>
          <t>信息报送；行业EPR信息平台；环境信用评价；全过程监管</t>
        </is>
      </c>
      <c r="AN20" s="305" t="inlineStr">
        <is>
          <t>各行业主管部门负责本行业EPR制度实施的监督管理。发改委牵头协调EPR制度推进工作。生产者须定期向行业主管部门和生态环境主管部门报送产品销售量、再生原料使用量、废弃产品回收及处理量等信息。中国电子装备技术开发利用协会等行业组织建立EPR信息管理平台，开展行业数据统计和评估。纳入全国固体废物管理信息系统进行全过程监管。</t>
        </is>
      </c>
      <c r="AO20" s="305" t="inlineStr">
        <is>
          <t>责令改正；罚款；责令停产整治；追回补贴资金</t>
        </is>
      </c>
      <c r="AP20" s="305" t="inlineStr">
        <is>
          <t>生产者不履行废弃产品回收义务的，依据《固体废物污染环境防治法》和《生态环境法典》，由生态环境主管部门责令改正，处以罚款，情节严重的可责令停产整治。未按要求公开EPR信息的，由市场监管部门责令改正并予以处罚。对于骗取EPR相关补贴或奖励的，追回资金并依法处罚。</t>
        </is>
      </c>
      <c r="AQ20" s="305" t="inlineStr">
        <is>
          <t>环境信用评价；中央预算内投资；绿色金融支持；政府采购优先</t>
        </is>
      </c>
      <c r="AR20" s="305" t="inlineStr">
        <is>
          <t>国家对开展EPR的企业给予政策激励：将EPR执行情况纳入企业环境信用评价体系。符合条件的EPR项目可申请中央预算内投资和绿色金融支持。使用再生原料生产的产品在政府采购中给予优先或加分。再生原料生产企业享受资源综合利用增值税即征即退优惠政策。</t>
        </is>
      </c>
      <c r="AS20" s="305" t="inlineStr">
        <is>
          <t>N/A</t>
        </is>
      </c>
      <c r="AT20" s="305" t="inlineStr">
        <is>
          <t>N/A</t>
        </is>
      </c>
      <c r="AU20" s="305" t="inlineStr">
        <is>
          <t>C10; C11; C12; C13; C14; C15; C16; C17; C18; C19; C20; C21; C22; C23; C24; C25; C26; C27; C28; C29; C30; C31; C32; C33</t>
        </is>
      </c>
      <c r="AV20" s="305" t="inlineStr">
        <is>
          <t>CO2</t>
        </is>
      </c>
      <c r="AW20" s="305" t="inlineStr">
        <is>
          <t>正向</t>
        </is>
      </c>
      <c r="AX20" s="305" t="inlineStr">
        <is>
          <t>资源节约；循环经济；污染防治；产业发展</t>
        </is>
      </c>
      <c r="AY20" s="305" t="inlineStr">
        <is>
          <t>《生产者责任延伸制度推行方案》（国办发〔2016〕99号）</t>
        </is>
      </c>
      <c r="AZ20" s="305" t="inlineStr">
        <is>
          <t>https://www.gov.cn/zhengce/content/2017-01/03/content_5156043.htm</t>
        </is>
      </c>
      <c r="BA20" s="305" t="inlineStr">
        <is>
          <t>《固体废物污染环境防治法》（2020年修订）第66条（EPR入法）：https://www.gov.cn/xinwen/2020-04/30/content_5507646.htm | 《生态环境法典》（2026年施行）第959条、978条、1223条</t>
        </is>
      </c>
    </row>
    <row r="21">
      <c r="A21" s="305" t="inlineStr">
        <is>
          <t>CHNFRMEPRI02S000</t>
        </is>
      </c>
      <c r="B21" s="305" t="inlineStr">
        <is>
          <t>工具</t>
        </is>
      </c>
      <c r="C21" s="305" t="inlineStr">
        <is>
          <t>框架性规制</t>
        </is>
      </c>
      <c r="D21" s="305" t="inlineStr">
        <is>
          <t>生产者责任延伸</t>
        </is>
      </c>
      <c r="E21" s="305" t="inlineStr">
        <is>
          <t>废弃物</t>
        </is>
      </c>
      <c r="F21" s="305" t="inlineStr">
        <is>
          <t>电子废弃物</t>
        </is>
      </c>
      <c r="G21" s="305" t="inlineStr">
        <is>
          <t>废弃电器电子产品回收处理制度</t>
        </is>
      </c>
      <c r="H21" s="305" t="inlineStr">
        <is>
          <t>Regulation on the Management of Waste Electrical and Electronic Equipment Recycling and Treatment</t>
        </is>
      </c>
      <c r="I21" s="305" t="inlineStr">
        <is>
          <t>N/A</t>
        </is>
      </c>
      <c r="J21" s="305" t="inlineStr">
        <is>
          <t>《废弃电器电子产品回收处理制度》是以《废弃电器电子产品回收处理管理条例》（国务院令第551号）为法律基础的建立废弃电器电子产品（WEEE）多渠道回收和集中处理制度的行政法规。条例要求电器电子产品生产者和进口商履行产品废弃后的回收处理责任，建立处理目录制度，实行处理资格许可制度，设立废弃电器电子产品处理基金（2024年改革后由中央财政直接拨款替代）。条例覆盖电视机、电冰箱、洗衣机、空调、微型计算机五类产品。处理企业须取得设区的市级生态环境主管部门颁发的处理资格许可证。违反条例规定的，处罚幅度为5万至50万元。条例于2009年制定，2019年进行机构名称适应性修订。本工具为EPR在电子废弃物领域的法定实施制度，与基于该条例框架下的经济工具废弃电器电子产品回收处理奖补（CHNSUBRTSI01S000）为独立的制度层工具。</t>
        </is>
      </c>
      <c r="K21" s="305" t="inlineStr">
        <is>
          <t>循环经济；资源节约；污染防治</t>
        </is>
      </c>
      <c r="L21" s="305" t="inlineStr">
        <is>
          <t>间接</t>
        </is>
      </c>
      <c r="M21" s="305" t="inlineStr">
        <is>
          <t>供给侧</t>
        </is>
      </c>
      <c r="N21" s="305" t="inlineStr">
        <is>
          <t>中国</t>
        </is>
      </c>
      <c r="O21" s="305" t="inlineStr">
        <is>
          <t>国家</t>
        </is>
      </c>
      <c r="P21" s="305" t="inlineStr">
        <is>
          <t>N/A</t>
        </is>
      </c>
      <c r="Q21" s="305" t="inlineStr">
        <is>
          <t>25/02/2009</t>
        </is>
      </c>
      <c r="R21" s="305" t="inlineStr">
        <is>
          <t>01/01/2011</t>
        </is>
      </c>
      <c r="S21" s="305" t="inlineStr">
        <is>
          <t>N/A</t>
        </is>
      </c>
      <c r="T21" s="305" t="inlineStr">
        <is>
          <t>02/03/2019</t>
        </is>
      </c>
      <c r="U21" s="305" t="inlineStr">
        <is>
          <t>2019年3月2日，根据《国务院关于修改部分行政法规的决定》（国务院令第709号）进行打包修订，将“环境保护主管部门”修改为“生态环境主管部门”，将““工商行政管理部门”修改为“市场监督管理部门”，以配合2018年国务院机构改革。2012年建立的废弃电器电子产品处理基金，于2024年改革为由中央财政直接拨款（财资环〔2024〕119号），基金制度废止。</t>
        </is>
      </c>
      <c r="V21" s="305">
        <f>IF(R21="","生效",IF(R21="N/A","生效",IF(TODAY()&lt;DATE(VALUE(RIGHT(R21,4)),VALUE(MID(R21,4,2)),VALUE(LEFT(R21,2))),"计划实施",IF(S21="","生效",IF(S21="N/A","生效",IF(TODAY()&lt;DATE(VALUE(RIGHT(S21,4)),VALUE(MID(S21,4,2)),VALUE(LEFT(S21,2))),"生效","已终止"))))))</f>
        <v/>
      </c>
      <c r="W21" s="305" t="inlineStr">
        <is>
          <t>生态环境部；国家发展改革委；工业和信息化部；财政部</t>
        </is>
      </c>
      <c r="X21" s="305" t="inlineStr">
        <is>
          <t>废弃电器电子产品</t>
        </is>
      </c>
      <c r="Y21" s="305" t="inlineStr">
        <is>
          <t>新建；既有</t>
        </is>
      </c>
      <c r="Z21" s="305" t="inlineStr">
        <is>
          <t>适用于列入《废弃电器电子产品处理目录》的废弃电器电子产品，包括电视机、电冰箱、洗衣机、空调、微型计算机及扩展目录产品共14类。产品废弃后须进入多渠道回收体系，由持有处理资格许可证的处理企业进行无害化集中处理。</t>
        </is>
      </c>
      <c r="AA21" s="305" t="inlineStr">
        <is>
          <t>N/A</t>
        </is>
      </c>
      <c r="AB21" s="305" t="inlineStr">
        <is>
          <t>N/A</t>
        </is>
      </c>
      <c r="AC21" s="305" t="inlineStr">
        <is>
          <t>企业</t>
        </is>
      </c>
      <c r="AD21" s="305" t="inlineStr">
        <is>
          <t>电器电子产品生产者和进口商须履行废弃产品回收处理责任，按规定缴纳处理基金（2024年改革前）或将相应资金纳入产品定价。处理企业须取得设区的市级生态环境主管部门颁发的处理资格许可证，具备相应的处理设施、技术和环境管理能力。生产者和进口商可采用自主回收处理或委托有资质的处理企业进行处理。</t>
        </is>
      </c>
      <c r="AE21" s="305" t="inlineStr">
        <is>
          <t>收集或分类（消费后）；减排或预防</t>
        </is>
      </c>
      <c r="AF21" s="305" t="inlineStr">
        <is>
          <t>废弃电器电子产品（电视机、电冰箱、洗衣机、空调、微型计算机及国家发展改革委会同有关部门制定的其他产品）的收集、运输、储存、拆解、利用和处置活动。处理企业须按国家规定的处理规范和环境保护要求进行作业。回收经营者须将回收的废弃电器电子产品交由有资质的处理企业处理，不得擅自拆解或转售。</t>
        </is>
      </c>
      <c r="AG21" s="305" t="inlineStr">
        <is>
          <t>14类产品（电视机、电冰箱、洗衣机、空调、微型计算机、吸油烟机、电热水器、燃气热水器、打印机、复印机、传真机、电话机、监视器、移动通信手持机）</t>
        </is>
      </c>
      <c r="AH21" s="305" t="inlineStr">
        <is>
          <t>纳入处理目录的产品类别数</t>
        </is>
      </c>
      <c r="AI21" s="305" t="inlineStr">
        <is>
          <t>第一批《废弃电器电子产品处理目录》（2011年）纳入5类产品。2015年目录扩展至14类产品（新增：吸油烟机、电热水器、燃气热水器、打印机、复印机、传真机、电话机、监视器、移动通信手持机）。处理基金补贴标准按产品类型和规格设定（如电视机14英寸及以上每台25元、冰箱每台45元、洗衣机每台25元等，2024年改为中央财政直接拨款）。</t>
        </is>
      </c>
      <c r="AJ21" s="305" t="inlineStr">
        <is>
          <t>1）国家对废弃电器电子产品实行多渠道回收和集中处理制度；2）电器电子产品生产者和进口商须履行产品废弃后回收处理责任；3）处理废弃电器电子产品须取得处理资格许可证；4）处理企业须按国家标准和技术规范进行无害化处理；5）回收经营者须将回收的废弃电器电子产品交有资质的处理企业，不得擅自拆解；6）处理企业须建立废弃电器电子产品处理信息管理系统，保存处理记录不少于3年。</t>
        </is>
      </c>
      <c r="AK21" s="305" t="inlineStr">
        <is>
          <t>N/A</t>
        </is>
      </c>
      <c r="AL21" s="305" t="inlineStr">
        <is>
          <t>N/A</t>
        </is>
      </c>
      <c r="AM21" s="305" t="inlineStr">
        <is>
          <t>处理资格许可证审批；处理信息系统报送；现场检查；监督性监测</t>
        </is>
      </c>
      <c r="AN21" s="305" t="inlineStr">
        <is>
          <t>设区的市级生态环境主管部门负责处理资格许可证的审批和日常监督检查。处理企业须建立处理信息管理系统，如实记录废弃产品的接收、处理、产品销售和最终处置情况。省级以上生态环境主管部门定期对处理企业进行现场检查和监督性监测。国家建立废弃电器电子产品处理管理信息系统，实现全过程监管。</t>
        </is>
      </c>
      <c r="AO21" s="305" t="inlineStr">
        <is>
          <t>责令停止处理活动；没收违法所得；罚款；通报公示</t>
        </is>
      </c>
      <c r="AP21" s="305" t="inlineStr">
        <is>
          <t>未取得处理资格许可证擅自从事废弃电器电子产品处理活动的，由生态环境主管部门责令停止处理活动，没收违法所得，处5万元以上50万元以下罚款。处理企业未按规范处理、造成环境污染的，责令限期整改，处5万元以上20万元以下罚款。生产者未履行产品废弃后回收处理责任的，责令限期改正。逾期不改的，在相关媒体予以通报，并向社会公示。</t>
        </is>
      </c>
      <c r="AQ21" s="305" t="inlineStr">
        <is>
          <t>中央财政处理补贴；增值税即征即退；工业用地政策优惠</t>
        </is>
      </c>
      <c r="AR21" s="305" t="inlineStr">
        <is>
          <t>国家对符合条件的处理企业给予处理补贴（2024年改革后由中央财政通过大气污染防治资金转移支付至省级财政，再拨付至处理企业）。处理企业享受资源综合利用增值税即征即退优惠政策。处理企业用地享受工业用地政策优惠。鼓励生产者和处理企业合作建设回收处理体系。</t>
        </is>
      </c>
      <c r="AS21" s="305" t="inlineStr">
        <is>
          <t>N/A</t>
        </is>
      </c>
      <c r="AT21" s="305" t="inlineStr">
        <is>
          <t>N/A</t>
        </is>
      </c>
      <c r="AU21" s="305" t="inlineStr">
        <is>
          <t>C26; C27; E38</t>
        </is>
      </c>
      <c r="AV21" s="305" t="inlineStr">
        <is>
          <t>CO2</t>
        </is>
      </c>
      <c r="AW21" s="305" t="inlineStr">
        <is>
          <t>正向</t>
        </is>
      </c>
      <c r="AX21" s="305" t="inlineStr">
        <is>
          <t>资源节约；循环经济；污染防治；产业发展</t>
        </is>
      </c>
      <c r="AY21" s="305" t="inlineStr">
        <is>
          <t>《废弃电器电子产品回收处理管理条例》（国务院令第551号）</t>
        </is>
      </c>
      <c r="AZ21" s="305" t="inlineStr">
        <is>
          <t>https://www.gov.cn/gongbao/content/2019/content_5468893.htm</t>
        </is>
      </c>
      <c r="BA21" s="305" t="inlineStr">
        <is>
          <t>《废弃电器电子产品处理目录（2014年版）》（14类产品）：https://www.gov.cn/zhengce/content/2015-02/11/content_9468.htm | 废弃电器电子产品回收处理奖补经济工具：CHNSUBRTSI01S000</t>
        </is>
      </c>
    </row>
    <row r="22">
      <c r="A22" s="305" t="inlineStr">
        <is>
          <t>CHNFRMEPRI03S000</t>
        </is>
      </c>
      <c r="B22" s="305" t="inlineStr">
        <is>
          <t>工具</t>
        </is>
      </c>
      <c r="C22" s="305" t="inlineStr">
        <is>
          <t>框架性规制</t>
        </is>
      </c>
      <c r="D22" s="305" t="inlineStr">
        <is>
          <t>生产者责任延伸</t>
        </is>
      </c>
      <c r="E22" s="305" t="inlineStr">
        <is>
          <t>工业；废弃物</t>
        </is>
      </c>
      <c r="F22" s="305" t="inlineStr">
        <is>
          <t>新能源汽车；动力电池</t>
        </is>
      </c>
      <c r="G22" s="305" t="inlineStr">
        <is>
          <t>新能源汽车废旧动力电池回收和综合利用管理</t>
        </is>
      </c>
      <c r="H22" s="305" t="inlineStr">
        <is>
          <t>Interim Measures for the Management of Recycling and Comprehensive Utilisation of Waste Power Batteries from New Energy Vehicles</t>
        </is>
      </c>
      <c r="I22" s="305" t="inlineStr">
        <is>
          <t>N/A</t>
        </is>
      </c>
      <c r="J22" s="305" t="inlineStr">
        <is>
          <t>《新能源汽车废旧动力电池回收和综合利用管理》是建立动力电池全生命周期溯源管理和回收利用体系的部门联合规章，最早于2018年以《新能源汽车动力蓄电池回收利用管理暂行办法》（工信部联节〔2018〕43号）发布。现行版本由工业和信息化部、国家发展改革委、生态环境部、交通运输部、商务部、市场监管总局六部门联合发布（联合部门规章第73号），于2025年10月30日通过工信部部务会议，2026年4月1日起施行。核心制度包括：建立全国新能源汽车动力电池溯源信息平台，推行电池编码与数字身份证制度；动力电池企业、新能源汽车生产企业承担回收主体责任并须设立回收服务网点；实行车电一体报废制度（换电车型除外）；禁止将废旧动力电池直接或加工后用于电动自行车等领域；对违反编码、不履行回收责任等行为设定行政处罚。预计2030年当年废旧动力电池产生量将超过100万吨。本工具为EPR在动力电池领域的具体实施制度。</t>
        </is>
      </c>
      <c r="K22" s="305" t="inlineStr">
        <is>
          <t>循环经济；资源节约</t>
        </is>
      </c>
      <c r="L22" s="305" t="inlineStr">
        <is>
          <t>间接</t>
        </is>
      </c>
      <c r="M22" s="305" t="inlineStr">
        <is>
          <t>供给侧</t>
        </is>
      </c>
      <c r="N22" s="305" t="inlineStr">
        <is>
          <t>中国</t>
        </is>
      </c>
      <c r="O22" s="305" t="inlineStr">
        <is>
          <t>国家</t>
        </is>
      </c>
      <c r="P22" s="305" t="inlineStr">
        <is>
          <t>N/A</t>
        </is>
      </c>
      <c r="Q22" s="305" t="inlineStr">
        <is>
          <t>26/01/2018</t>
        </is>
      </c>
      <c r="R22" s="305" t="inlineStr">
        <is>
          <t>01/08/2018</t>
        </is>
      </c>
      <c r="S22" s="305" t="inlineStr">
        <is>
          <t>N/A</t>
        </is>
      </c>
      <c r="T22" s="305" t="inlineStr">
        <is>
          <t>30/10/2025</t>
        </is>
      </c>
      <c r="U22" s="305" t="inlineStr">
        <is>
          <t>首次制定于2018年1月26日（工信部联节〔2018〕43号），2018年8月1日起施行。2025年10月30日经工业和信息化部部务会议审议通过修订版（六部门联合部门规章第73号），2026年1月16日公布，2026年4月1日起施行，同时废止2018年版等4个旧文件。与2018年版相比，取消"梯次利用"概念，增设数字身份证制度和车电一体报废要求，以联合部门规章形式提升法律约束力。</t>
        </is>
      </c>
      <c r="V22" s="305">
        <f>IF(R22="","生效",IF(R22="N/A","生效",IF(TODAY()&lt;DATE(VALUE(RIGHT(R22,4)),VALUE(MID(R22,4,2)),VALUE(LEFT(R22,2))),"计划实施",IF(S22="","生效",IF(S22="N/A","生效",IF(TODAY()&lt;DATE(VALUE(RIGHT(S22,4)),VALUE(MID(S22,4,2)),VALUE(LEFT(S22,2))),"生效","已终止"))))))</f>
        <v/>
      </c>
      <c r="W22" s="305" t="inlineStr">
        <is>
          <t>工业和信息化部；国家发展改革委；生态环境部；交通运输部；商务部；市场监管总局</t>
        </is>
      </c>
      <c r="X22" s="305" t="inlineStr">
        <is>
          <t>新能源汽车废旧动力电池</t>
        </is>
      </c>
      <c r="Y22" s="305" t="inlineStr">
        <is>
          <t>既有</t>
        </is>
      </c>
      <c r="Z22" s="305" t="inlineStr">
        <is>
          <t>适用于新能源汽车上退役的废旧动力电池（锂离子电池等）。动力电池企业须对电池进行编码和标识，建立数字身份证，将生产信息上传至国家溯源管理平台。实行车电一体报废制度，报废新能源汽车时须带有动力电池（换电车型除外）。禁止将废旧动力电池直接或加工后用于电动自行车、电动摩托车、低速电动车、电动工具等非设计用途领域。</t>
        </is>
      </c>
      <c r="AA22" s="305" t="inlineStr">
        <is>
          <t>N/A</t>
        </is>
      </c>
      <c r="AB22" s="305" t="inlineStr">
        <is>
          <t>N/A</t>
        </is>
      </c>
      <c r="AC22" s="305" t="inlineStr">
        <is>
          <t>企业</t>
        </is>
      </c>
      <c r="AD22" s="305" t="inlineStr">
        <is>
          <t>动力电池企业和新能源汽车生产企业承担废旧动力电池回收主体责任。动力电池企业须在电池生产阶段进行编码和标识，将信息上传至国家溯源管理平台，建立电池数字身份证。新能源汽车生产企业须设立回收服务网点，接收消费者交回的废旧动力电池，并按要求移交给有资质的综合利用企业。报废机动车回收拆解企业须将拆解取得的废旧动力电池移交给综合利用企业。消费者须将废旧动力电池交回至指定的回收服务网点。</t>
        </is>
      </c>
      <c r="AE22" s="305" t="inlineStr">
        <is>
          <t>收集或分类（消费后）；回收、再利用或其他消费后处理</t>
        </is>
      </c>
      <c r="AF22" s="305" t="inlineStr">
        <is>
          <t>废旧动力电池的收集、运输、检测、拆解、再生利用全链条活动。动力电池从新能源汽车上退役后须通过回收服务网点进入正规回收渠道，经检测后按类别进行综合利用（再生利用）。办法不再使用“梯次利用”概念，禁止将废旧动力电池直接或加工后用于电动自行车、电动摩托车、低速电动车、电动工具等领域。综合利用企业须进入开发区、工业园区，产能不低于5000吨/年（再生利用），实缴资本不少于500万元。</t>
        </is>
      </c>
      <c r="AG22" s="305" t="inlineStr">
        <is>
          <t>再生利用企业产能不低于5000吨/年</t>
        </is>
      </c>
      <c r="AH22" s="305" t="inlineStr">
        <is>
          <t>年综合利用产能（吨/年）</t>
        </is>
      </c>
      <c r="AI22" s="305" t="inlineStr">
        <is>
          <t>工业和信息化部2024年第42号公告发布的《新能源汽车废旧动力电池综合利用行业规范条件（2024年本）》规定：梯次利用企业（公告仍沿用此术语）产能原则上不低于1000吨/年，再生利用企业产能原则上不低于5000吨/年。企业注册资本不少于1000万元，实缴资本不少于500万元。新建综合利用企业须进入开发区、工业园区。2024年底仅约30%的退役动力电池进入正规回收渠道，管理办法旨在提高正规渠道回收率。</t>
        </is>
      </c>
      <c r="AJ22" s="305" t="inlineStr">
        <is>
          <t>1）动力电池企业须对电池进行编码、标识并上传至国家溯源管理平台，建立电池数字身份证；2）动力电池企业和新能源汽车生产企业须设立回收服务网点；3）实行车电一体报废制度，报废新能源汽车时应当带有动力电池（换电车型除外）；4）废旧动力电池须移交至有资质的综合利用企业，不得擅自拆解或转售；5）禁止将废旧动力电池直接或加工后用于电动自行车、电动摩托车、低速电动车、电动工具等领域；6）综合利用企业须按规定进入产业园区，满足产能、注册资本、环保等准入条件；7）企业须建立溯源系统并将信息上传至国家溯源管理平台。</t>
        </is>
      </c>
      <c r="AK22" s="305" t="inlineStr">
        <is>
          <t>N/A</t>
        </is>
      </c>
      <c r="AL22" s="305" t="inlineStr">
        <is>
          <t>N/A</t>
        </is>
      </c>
      <c r="AM22" s="305" t="inlineStr">
        <is>
          <t>溯源信息平台全过程追溯；电池编码和数字身份证；信息报送；监督检查</t>
        </is>
      </c>
      <c r="AN22" s="305" t="inlineStr">
        <is>
          <t>工业和信息化部建立全国新能源汽车动力电池溯源信息平台，对动力电池生产、销售、使用、报废、回收、综合利用全过程信息进行追溯管理。电池编码和标识信息须在电池生产后30个工作日内上传。各级工业和信息化、生态环境、交通运输、市场监管主管部门按职责分工对回收利用活动进行监督检查。综合利用企业须定期报送生产经营信息。</t>
        </is>
      </c>
      <c r="AO22" s="305" t="inlineStr">
        <is>
          <t>责令改正；罚款；责令停产整改</t>
        </is>
      </c>
      <c r="AP22" s="305" t="inlineStr">
        <is>
          <t>动力电池企业或新能源汽车生产企业未按要求进行电池编码和标识的，责令限期改正，处1万元以上5万元以下罚款。未设立回收服务网点或不履行回收责任的，责令改正，处5万元以上20万元以下罚款。未按要求移交废旧动力电池的，责令改正，处10万元以上50万元以下罚款。综合利用企业违规处置废旧动力电池的，责令停产整改，处20万元以上50万元以下罚款。未按要求报送信息的，处1万元以上3万元以下罚款。</t>
        </is>
      </c>
      <c r="AQ22" s="305" t="inlineStr">
        <is>
          <t>增值税即征即退；中央预算内投资；产业园区优惠；绿色金融支持</t>
        </is>
      </c>
      <c r="AR22" s="305" t="inlineStr">
        <is>
          <t>符合条件的综合利用企业可享受资源综合利用增值税即征即退优惠政策。废旧动力电池回收利用项目可申请中央预算内投资支持。鼓励动力电池企业和新能源汽车生产企业与综合利用企业合作建立废旧动力电池回收利用体系。综合利用企业按规定进入产业园区可享受用地和基础设施配套优惠。废旧动力电池回收利用纳入绿色债券和绿色信贷支持范围。</t>
        </is>
      </c>
      <c r="AS22" s="305" t="inlineStr">
        <is>
          <t>截至2025年底，中国新能源汽车保有量超过3000万辆，动力电池总装机量超过1.5 TWh。预计2030年当年废旧动力电池产生量将超过100万吨。通过正规渠道回收和再生利用，可有效回收锂、钴、镍等关键金属，减少原生矿产开采带来的碳排放（锂回收比原生开采减少约50%碳排放，钴和镍回收减少约70%碳排放）。2024年正规渠道回收率约30%。</t>
        </is>
      </c>
      <c r="AT22" s="305" t="inlineStr">
        <is>
          <t>N/A（来源：工信部数据；动力电池回收减排量暂缺全国总量占比统一核算）</t>
        </is>
      </c>
      <c r="AU22" s="305" t="inlineStr">
        <is>
          <t>C29; C27</t>
        </is>
      </c>
      <c r="AV22" s="305" t="inlineStr">
        <is>
          <t>CO2</t>
        </is>
      </c>
      <c r="AW22" s="305" t="inlineStr">
        <is>
          <t>正向</t>
        </is>
      </c>
      <c r="AX22" s="305" t="inlineStr">
        <is>
          <t>资源节约；循环经济；污染防治；产业发展</t>
        </is>
      </c>
      <c r="AY22" s="305" t="inlineStr">
        <is>
          <t>《新能源汽车废旧动力电池回收和综合利用管理暂行办法》（六部门联合部门规章第73号）</t>
        </is>
      </c>
      <c r="AZ22" s="305" t="inlineStr">
        <is>
          <t>https://www.miit.gov.cn/zcfg/jdcjxl/art/2026/art_640a0abfac6549feb6ead9c591b7680d.html</t>
        </is>
      </c>
      <c r="BA22" s="305" t="inlineStr">
        <is>
          <t>《新能源汽车废旧动力电池综合利用行业规范条件（2024年本）》（工业和信息化部公告2024年第42号） | https://www.miit.gov.cn/jgsj/jns/zhlyh/art/2024/art_45b0bb0a98ca4f2ab35d79f6a17e5bc3.html ; 《国务院办公厅关于健全新能源汽车动力电池回收利用体系行动方案》（国办发〔2025〕10号） | https://www.gov.cn/zhengce/202502/content_7004966.htm</t>
        </is>
      </c>
    </row>
    <row r="23">
      <c r="A23" s="305" t="inlineStr">
        <is>
          <t>CHNFRMGFGI01S000</t>
        </is>
      </c>
      <c r="B23" s="305" t="inlineStr">
        <is>
          <t>工具</t>
        </is>
      </c>
      <c r="C23" s="305" t="inlineStr">
        <is>
          <t>框架性规制</t>
        </is>
      </c>
      <c r="D23" s="305" t="inlineStr">
        <is>
          <t>绿色金融治理框架</t>
        </is>
      </c>
      <c r="E23" s="305" t="inlineStr">
        <is>
          <t>跨部门</t>
        </is>
      </c>
      <c r="F23" s="305" t="inlineStr">
        <is>
          <t>N/A</t>
        </is>
      </c>
      <c r="G23" s="305" t="inlineStr">
        <is>
          <t>银行业保险业绿色金融指引</t>
        </is>
      </c>
      <c r="H23" s="305" t="inlineStr">
        <is>
          <t>Green Finance Guidelines for Banking and Insurance</t>
        </is>
      </c>
      <c r="I23" s="305" t="inlineStr">
        <is>
          <t>N/A</t>
        </is>
      </c>
      <c r="J23" s="305" t="inlineStr">
        <is>
          <t>银行业保险业绿色金融指引是由原中国银行保险监督管理委员会（现国家金融监督管理总局）发布的绿色金融治理制度框架，要求银行机构和保险机构从战略高度推进绿色金融，将环境、社会和治理（ESG）风险纳入全面风险管理体系，建立与自身发展相适应的绿色金融管理体系。指引共七章36条，核心制度安排包括：1）组织管理：要求机构董事会或理事会承担绿色金融主体责任，确定绿色金融发展战略，高级管理层制定目标和建立机制，总部及省级、地市级分支机构指定高管牵头负责；2）政策制度及能力建设：建立覆盖所有业务条线和资产组合的ESG风险管理制度流程，明确绿色金融支持方向和重点领域，有序推进碳达峰碳中和，对客户ESG风险实行分类管理与动态评估，对重大风险客户实行名单制管理；3）投融资流程管理：加强授信和投资尽职调查中ESG因素的合规审查和审批管理，通过合同条款督促客户加强ESG风险管理，加强资金拨付管理和贷后/投后管理；4）内控管理与信息披露：将绿色金融政策执行情况纳入内控合规检查和内部审计，建立绿色金融考核评价体系和奖惩机制，公开绿色金融战略和政策并充分披露相关信息。机构须自指引实施之日起1年内建立和完善相关内部管理制度和流程（即2023年6月1日前）。指引要求银行保险机构从战略高度推进绿色金融，但不同于绿色金融业绩评价（GFE）的外部绩效评估性质，该指引建立的是机构内部绿色金融治理的强制性制度框架和管理流程。</t>
        </is>
      </c>
      <c r="K23" s="305" t="inlineStr">
        <is>
          <t>绿色经济；减缓气候变化</t>
        </is>
      </c>
      <c r="L23" s="305" t="inlineStr">
        <is>
          <t>间接</t>
        </is>
      </c>
      <c r="M23" s="305" t="inlineStr">
        <is>
          <t>环境</t>
        </is>
      </c>
      <c r="N23" s="305" t="inlineStr">
        <is>
          <t>中国</t>
        </is>
      </c>
      <c r="O23" s="305" t="inlineStr">
        <is>
          <t>国家</t>
        </is>
      </c>
      <c r="P23" s="305" t="inlineStr">
        <is>
          <t>N/A</t>
        </is>
      </c>
      <c r="Q23" s="305" t="inlineStr">
        <is>
          <t>01/06/2022</t>
        </is>
      </c>
      <c r="R23" s="305" t="inlineStr">
        <is>
          <t>01/06/2022</t>
        </is>
      </c>
      <c r="S23" s="305" t="inlineStr">
        <is>
          <t>N/A</t>
        </is>
      </c>
      <c r="T23" s="305" t="inlineStr">
        <is>
          <t>N/A</t>
        </is>
      </c>
      <c r="U23" s="305" t="inlineStr">
        <is>
          <t>N/A</t>
        </is>
      </c>
      <c r="V23" s="305">
        <f>IF(R23="","生效",IF(R23="N/A","生效",IF(TODAY()&lt;DATE(VALUE(RIGHT(R23,4)),VALUE(MID(R23,4,2)),VALUE(LEFT(R23,2))),"计划实施",IF(S23="","生效",IF(S23="N/A","生效",IF(TODAY()&lt;DATE(VALUE(RIGHT(S23,4)),VALUE(MID(S23,4,2)),VALUE(LEFT(S23,2))),"生效","已终止"))))))</f>
        <v/>
      </c>
      <c r="W23" s="305" t="inlineStr">
        <is>
          <t>国家金融监督管理总局（原中国银行保险监督管理委员会）</t>
        </is>
      </c>
      <c r="X23" s="305" t="inlineStr">
        <is>
          <t>绿色金融资产</t>
        </is>
      </c>
      <c r="Y23" s="305" t="inlineStr">
        <is>
          <t>既有；新建</t>
        </is>
      </c>
      <c r="Z23" s="305" t="inlineStr">
        <is>
          <t>银行机构和保险机构开展的绿色金融业务相关资产，包括绿色信贷（对绿色低碳项目和产业的贷款及贸易融资）、绿色债券（持有或承销的绿色债券）、绿色保险（环境污染责任保险、气候风险保险等绿色保险产品）、ESG投资（将ESG因素纳入投资决策的股权和债权投资资产）等。覆盖范围以机构全部表内外资产组合为管理单元。</t>
        </is>
      </c>
      <c r="AA23" s="305" t="inlineStr">
        <is>
          <t>N/A</t>
        </is>
      </c>
      <c r="AB23" s="305" t="inlineStr">
        <is>
          <t>N/A</t>
        </is>
      </c>
      <c r="AC23" s="305" t="inlineStr">
        <is>
          <t>企业</t>
        </is>
      </c>
      <c r="AD23" s="305" t="inlineStr">
        <is>
          <t>在中华人民共和国境内依法设立的银行机构和保险机构，包括开发银行、政策性银行、商业银行、农村合作银行、农村信用社、保险集团（控股）公司、保险公司、再保险公司、保险资产管理公司等。机构须在指引实施之日起1年内（2023年6月1日前）建立和完善相关内部管理制度和流程。金融监管总局（原银保监会）及其派出机构负责监督执行。</t>
        </is>
      </c>
      <c r="AE23" s="305" t="inlineStr">
        <is>
          <t>投融资</t>
        </is>
      </c>
      <c r="AF23" s="305" t="inlineStr">
        <is>
          <t>银行保险机构开展的绿色投融资活动，包括绿色信贷发放及管理、绿色债券投资与承销、绿色保险产品开发与承保、ESG投资决策与组合管理，以及将ESG风险纳入授信和投资尽职调查、合规审查、审批管理、资金拨付和贷后/投后管理的全流程管理。机构须对投融资客户ESG风险实行分类管理与动态评估，对重大风险客户实行名单制管理，并通过合同条款督促客户加强自身ESG风险管理。</t>
        </is>
      </c>
      <c r="AG23" s="305" t="inlineStr">
        <is>
          <t>N/A</t>
        </is>
      </c>
      <c r="AH23" s="305" t="inlineStr">
        <is>
          <t>N/A</t>
        </is>
      </c>
      <c r="AI23" s="305" t="inlineStr">
        <is>
          <t>N/A</t>
        </is>
      </c>
      <c r="AJ23" s="305" t="inlineStr">
        <is>
          <t>1）银行保险机构须从战略高度推进绿色金融，将ESG要求纳入业务管理流程和全面风险管理体系；2）机构董事会或理事会承担绿色金融主体责任，确定绿色金融发展战略，审批高级管理层制定的绿色金融目标和报告；3）建立覆盖所有业务条线和资产组合的ESG风险管理制度流程，对客户ESG风险实行分类管理与动态评估，对重大风险客户实行名单制管理；4）加强授信和投资尽职调查中ESG因素的合规审查和审批管理，通过合同条款督促客户加强ESG风险管理；5）将绿色金融政策执行情况纳入内控合规检查和内部审计，建立绿色金融考核评价体系和奖惩机制；6）公开绿色金融战略和政策，充分披露绿色金融相关信息；7）机构须自指引实施之日起1年内建立和完善相关内部管理制度和流程；8）监管部门将绿色金融政策执行情况评估结果作为监管评级、机构准入、业务准入、高管履职评价的重要参考。</t>
        </is>
      </c>
      <c r="AK23" s="305" t="inlineStr">
        <is>
          <t>N/A</t>
        </is>
      </c>
      <c r="AL23" s="305" t="inlineStr">
        <is>
          <t>N/A</t>
        </is>
      </c>
      <c r="AM23" s="305" t="inlineStr">
        <is>
          <t>信息报送；内部审计；监督检查</t>
        </is>
      </c>
      <c r="AN23" s="305" t="inlineStr">
        <is>
          <t>国家金融监督管理总局及其派出机构负责对银行保险机构绿色金融政策执行情况进行监管评估和监督检查，建立和完善非现场监管指标体系。机构须将绿色金融政策执行情况纳入内控合规检查和内部审计，建立绿色金融考核评价体系。机构须公开绿色金融战略和政策，充分披露绿色金融相关信息。监管部门对机构执行情况进行持续监督，评估结果作为监管评级、机构准入、业务准入、高管履职评价的重要参考。</t>
        </is>
      </c>
      <c r="AO23" s="305" t="inlineStr">
        <is>
          <t>合规命令；行政处罚；责令整改</t>
        </is>
      </c>
      <c r="AP23" s="305" t="inlineStr">
        <is>
          <t>银行保险机构未按指引要求建立绿色金融管理体系、未将ESG因素纳入投融资流程管理或未履行信息披露义务的，国家金融监督管理总局及其派出机构在监管评级中予以体现，并通过监管谈话、风险提示等方式督促整改。内控管理和合规执行未达标的，依法依规采取相应监管措施。对严重违反指引要求的机构，可依据《银行业监督管理法》《保险法》等相关法律予以行政处罚。</t>
        </is>
      </c>
      <c r="AQ23" s="305" t="inlineStr">
        <is>
          <t>监管评级挂钩；市场激励</t>
        </is>
      </c>
      <c r="AR23" s="305" t="inlineStr">
        <is>
          <t>监管部门将绿色金融政策执行情况评估结果作为监管评级、机构准入、业务准入、高管履职评价的重要参考，形成正向激励。鼓励银行保险机构在绿色金融领域开展产品创新和服务创新，运用大数据、区块链、人工智能等科技手段提升绿色金融管理水平。引导机构加大对绿色、低碳、循环经济的金融支持力度，支持“一带一路”绿色低碳建设。通过监管评价结果的市场化运用，引导资本向绿色低碳领域配置。</t>
        </is>
      </c>
      <c r="AS23" s="305" t="inlineStr">
        <is>
          <t>N/A</t>
        </is>
      </c>
      <c r="AT23" s="305" t="inlineStr">
        <is>
          <t>N/A</t>
        </is>
      </c>
      <c r="AU23" s="305" t="inlineStr">
        <is>
          <t>K64</t>
        </is>
      </c>
      <c r="AV23" s="305" t="inlineStr">
        <is>
          <t>CO2; CH4; N2O</t>
        </is>
      </c>
      <c r="AW23" s="305" t="inlineStr">
        <is>
          <t>正向</t>
        </is>
      </c>
      <c r="AX23" s="305" t="inlineStr">
        <is>
          <t>产业发展；污染防治；技术创新</t>
        </is>
      </c>
      <c r="AY23" s="305" t="inlineStr">
        <is>
          <t>《中国银保监会关于印发银行业保险业绿色金融指引的通知》（银保监发〔2022〕15号）</t>
        </is>
      </c>
      <c r="AZ23" s="305" t="inlineStr">
        <is>
          <t>https://www.gov.cn/zhengce/zhengceku/2022-06/03/content_5693849.htm</t>
        </is>
      </c>
      <c r="BA23" s="305" t="inlineStr">
        <is>
          <t>N/A</t>
        </is>
      </c>
    </row>
    <row r="24">
      <c r="A24" s="305" t="inlineStr">
        <is>
          <t>CHNFRMPSMI01S000</t>
        </is>
      </c>
      <c r="B24" s="305" t="inlineStr">
        <is>
          <t>工具</t>
        </is>
      </c>
      <c r="C24" s="305" t="inlineStr">
        <is>
          <t>框架性规制</t>
        </is>
      </c>
      <c r="D24" s="305" t="inlineStr">
        <is>
          <t>生产调度管控</t>
        </is>
      </c>
      <c r="E24" s="305" t="inlineStr">
        <is>
          <t>工业</t>
        </is>
      </c>
      <c r="F24" s="305" t="inlineStr">
        <is>
          <t>水泥</t>
        </is>
      </c>
      <c r="G24" s="305" t="inlineStr">
        <is>
          <t>水泥常态化错峰生产制度</t>
        </is>
      </c>
      <c r="H24" s="305" t="inlineStr">
        <is>
          <t>Cement Normalized Peak-shifting Production System</t>
        </is>
      </c>
      <c r="I24" s="305" t="inlineStr">
        <is>
          <t>N/A</t>
        </is>
      </c>
      <c r="J24" s="305" t="inlineStr">
        <is>
          <t>水泥常态化错峰生产制度是对全国水泥熟料生产线实施季节性、分区域、差异化停产限产的常态化产业调控制度框架。该制度由《工业和信息化部 生态环境部关于进一步做好水泥常态化错峰生产的通知》（工信部联原〔2020〕201号）建立，要求全国所有水泥熟料生产线按照所在区域统一错峰时段实行停产，各省级工业和信息化主管部门会同生态环境部门制定本地区错峰生产方案并组织实施。制度实行差异化精准管控：承担居民供暖任务的生产线须在非采暖季补足错峰时间；有全年协同处置城市生活垃圾及危险废物任务的生产线可适当降低生产负荷；电石渣水泥熟料生产线通过与当地非电石渣企业沟通协调实施“错峰置换”。不执行错峰生产的企业将被约谈、公开曝光，拒不改正的将被限制其生产线作为产能置换指标交易。该制度覆盖全国所有水泥熟料生产线（约1500条），年均压减熟料产量约3—4亿吨。该制度的前身是2014—2015年东北和华北地区冬季水泥错峰生产试点，2016年由《国务院办公厅关于促进建材工业稳增长调结构增效益的指导意见》（国办发〔2016〕34号）和《工业和信息化部 环境保护部关于进一步做好水泥错峰生产的通知》（工信部联原〔2016〕351号）确立为全国性产业政策，2020年升级为“常态化”制度并纳入重点工业行业综合督查检查。2024年5月，国务院《2024—2025年节能降碳行动方案》进一步要求推动水泥错峰生产常态化，提出2025年底全国水泥熟料产能控制在18亿吨左右的目标。</t>
        </is>
      </c>
      <c r="K24" s="305" t="inlineStr">
        <is>
          <t>产业发展；污染防治；减缓气候变化</t>
        </is>
      </c>
      <c r="L24" s="305" t="inlineStr">
        <is>
          <t>间接</t>
        </is>
      </c>
      <c r="M24" s="305" t="inlineStr">
        <is>
          <t>供给侧</t>
        </is>
      </c>
      <c r="N24" s="305" t="inlineStr">
        <is>
          <t>中国</t>
        </is>
      </c>
      <c r="O24" s="305" t="inlineStr">
        <is>
          <t>国家</t>
        </is>
      </c>
      <c r="P24" s="305" t="inlineStr">
        <is>
          <t>N/A</t>
        </is>
      </c>
      <c r="Q24" s="305" t="inlineStr">
        <is>
          <t>05/05/2016</t>
        </is>
      </c>
      <c r="R24" s="305" t="inlineStr">
        <is>
          <t>05/05/2016</t>
        </is>
      </c>
      <c r="S24" s="305" t="inlineStr">
        <is>
          <t>N/A</t>
        </is>
      </c>
      <c r="T24" s="305" t="inlineStr">
        <is>
          <t>28/12/2020</t>
        </is>
      </c>
      <c r="U24" s="305" t="inlineStr">
        <is>
          <t>首次制定于2016年5月5日（国办发〔2016〕34号），以《工业和信息化部 环境保护部关于进一步做好水泥错峰生产的通知》（工信部联原〔2016〕351号，2016年10月25日发布）作为首个实施文件，在2015年北方地区全面试行错峰生产的基础上部署2016—2020年错峰生产工作。2020年12月28日，工业和信息化部会同生态环境部印发《关于进一步做好水泥常态化错峰生产的通知》（工信部联原〔2020〕201号），正式将错峰生产从阶段性政策升级为“常态化”制度，纳入重点工业行业综合督查检查内容，首次提出分区域差异化错峰时间安排和“错峰置换”机制。</t>
        </is>
      </c>
      <c r="V24" s="305">
        <f>IF(R24="","生效",IF(R24="N/A","生效",IF(TODAY()&lt;DATE(VALUE(RIGHT(R24,4)),VALUE(MID(R24,4,2)),VALUE(LEFT(R24,2))),"计划实施",IF(S24="","生效",IF(S24="N/A","生效",IF(TODAY()&lt;DATE(VALUE(RIGHT(S24,4)),VALUE(MID(S24,4,2)),VALUE(LEFT(S24,2))),"生效","已终止"))))))</f>
        <v/>
      </c>
      <c r="W24" s="305" t="inlineStr">
        <is>
          <t>工业和信息化部；生态环境部</t>
        </is>
      </c>
      <c r="X24" s="305" t="inlineStr">
        <is>
          <t>水泥熟料生产线</t>
        </is>
      </c>
      <c r="Y24" s="305" t="inlineStr">
        <is>
          <t>既有</t>
        </is>
      </c>
      <c r="Z24" s="305" t="inlineStr">
        <is>
          <t>适用于全国所有水泥熟料生产线（含特种水泥熟料生产线），约1500条生产线，全国熟料总产能约18亿吨/年（2025年控制目标）。所有生产线均须按要求参与错峰停产。承担居民供暖任务的生产线须在非采暖季或非错峰期补足错峰时间；有全年协同处置城市生活垃圾及危险废物任务的生产线可适当降低生产负荷但不停窑；电石渣水泥熟料生产线通过“错峰置换”方式参与（与当地非电石渣企业协商置换）。各省可结合环保绩效分级（A/B/C/D级）和能效水平（标杆/基准/低于基准）实施进一步差异化管控。</t>
        </is>
      </c>
      <c r="AA24" s="305" t="inlineStr">
        <is>
          <t>N/A</t>
        </is>
      </c>
      <c r="AB24" s="305" t="inlineStr">
        <is>
          <t>N/A</t>
        </is>
      </c>
      <c r="AC24" s="305" t="inlineStr">
        <is>
          <t>企业</t>
        </is>
      </c>
      <c r="AD24" s="305" t="inlineStr">
        <is>
          <t>水泥熟料生产企业的经营者，包括各类所有制形式的水泥熟料生产企业，涵盖新型干法水泥熟料生产线和特种水泥（白水泥、油井水泥等）熟料生产线。各省级工业和信息化主管部门会同生态环境部门负责制定本地区错峰生产方案并组织企业实施。水泥行业协会协助开展行业自律协调和跨区域沟通。企业可利用错峰停产期间进行设备检修、维护保养和节能降碳技术改造。</t>
        </is>
      </c>
      <c r="AE24" s="305" t="inlineStr">
        <is>
          <t>生产</t>
        </is>
      </c>
      <c r="AF24" s="305" t="inlineStr">
        <is>
          <t>水泥熟料生产活动，包括原料粉磨、生料均化、预热分解、回转窑煅烧、熟料冷却等全流程。错峰停产期间，水泥熟料生产线全面停止运行（协同处置城市生活垃圾和危险废物的生产线可维持较低负荷运行以保障必要的废弃物处置需求）。企业须在错峰停产期间做好设备检修和职工培训等工作，鼓励利用停产期实施超低排放改造和节能降碳技术改造。</t>
        </is>
      </c>
      <c r="AG24" s="305" t="inlineStr">
        <is>
          <t>分区域差异化确定</t>
        </is>
      </c>
      <c r="AH24" s="305" t="inlineStr">
        <is>
          <t>停窑天数/年</t>
        </is>
      </c>
      <c r="AI24" s="305" t="inlineStr">
        <is>
          <t>错峰停产时长按区域划分：辽宁、吉林、黑龙江、新疆每年11月1日至次年3月底（不少于5个月）；北京、天津、河北、山西、内蒙古、山东、河南每年11月15日至次年3月15日（不少于4个月）；陕西、甘肃、青海、宁夏每年12月1日至次年3月10日（不少于3.5个月）；其他地区结合春节、酷暑伏天、雨季和重大活动等实际情况因地制宜确定错峰时间。各省在此基础上结合环保绩效分级和能效水平实施差异化安排：环保绩效A级和能效标杆水平企业可享受错峰时间减免，但差异化减免政策不得叠加享受。</t>
        </is>
      </c>
      <c r="AJ24" s="305" t="inlineStr">
        <is>
          <t>1）全国所有水泥熟料生产线均须按照所在区域的统一错峰时段实施停产；2）各省级工信和生态环境部门须制定本地区年度错峰生产方案，明确每条生产线的错峰时间和差异化安排；3）承担居民供暖任务的生产线须在非采暖季或非错峰期补足错峰时间；4）有全年协同处置城市生活垃圾及危险废物任务的生产线可适当降低生产负荷，但须按要求参与；5）电石渣水泥熟料生产线通过与当地非电石渣企业沟通协商实施“错峰置换”；6）企业须在错峰停产期间做好设备检修、技术改造和职工培训等工作；7）各省级工信部门须按年度总结本地区错峰生产执行情况并上报工业和信息化部。</t>
        </is>
      </c>
      <c r="AK24" s="305" t="inlineStr">
        <is>
          <t>N/A</t>
        </is>
      </c>
      <c r="AL24" s="305" t="inlineStr">
        <is>
          <t>N/A</t>
        </is>
      </c>
      <c r="AM24" s="305" t="inlineStr">
        <is>
          <t>在线监测；信息报送；现场检查；督查考核</t>
        </is>
      </c>
      <c r="AN24" s="305" t="inlineStr">
        <is>
          <t>各省级工信主管部门会同生态环境部门负责监督本地区水泥企业错峰生产执行情况。水泥企业须按要求定期报送错峰生产执行情况。省级生态环境部门利用重点排污单位自动监控系统实时监测水泥熟料生产线运行状态（通过烟气流速、烟气温度和氧含量等参数判断是否实际停产）。工业和信息化部会同生态环境部将水泥错峰生产纳入重点工业行业综合督查检查内容，对上一年度执行情况进行总结评估，通报未执行或执行不到位的负面典型。水泥行业协会建立跨区域行业自律协调机制，监督企业执行情况。</t>
        </is>
      </c>
      <c r="AO24" s="305" t="inlineStr">
        <is>
          <t>约谈；公开曝光；限制产能置换指标交易；行业自律惩戒</t>
        </is>
      </c>
      <c r="AP24" s="305" t="inlineStr">
        <is>
          <t>对不执行错峰生产的企业，由省级工信部门会同生态环境部门进行约谈，责令限期整改；对约谈后仍不改正的，通过媒体公开曝光；对拒不改正的，在省域内限制其水泥熟料生产线作为产能置换指标交易；对违反相关环保法律法规的，依法予以处罚。水泥行业协会建立跨区域协调和行业自律机制，对不执行错峰生产的企业实施行业内部通报和自律惩戒。</t>
        </is>
      </c>
      <c r="AQ24" s="305" t="inlineStr">
        <is>
          <t>差异化错峰减免；中央预算内投资；绿色制造名单推荐</t>
        </is>
      </c>
      <c r="AR24" s="305" t="inlineStr">
        <is>
          <t>对严格执行错峰生产且环保绩效达到A级、能效达到标杆水平的企业，可给予差异化错峰减免优惠（在统一错峰天数基础上适当减少停窑天数）。对利用错峰停产期间完成超低排放改造和节能降碳技术改造的企业，优先推荐申报中央预算内投资和绿色制造名单。水泥行业协会组织开展错峰生产经验交流和先进典型宣传，推广行业最佳实践。</t>
        </is>
      </c>
      <c r="AS24" s="305" t="inlineStr">
        <is>
          <t>中国水泥行业年碳排放量约12亿吨CO2（含工艺排放和燃料排放）。全国约1500条水泥熟料生产线全部纳入错峰生产管控。按全国年均错峰停窑天数估算，每年可压减水泥熟料产量约3—4亿吨，对应减少CO2排放约2.4—3.2亿吨（来源：中国水泥协会行业运行数据；工信部原材料工业司产能利用率统计；按吨熟料CO2排放系数0.8 tCO2/t估算）。</t>
        </is>
      </c>
      <c r="AT24" s="305" t="inlineStr">
        <is>
          <t>约占全国CO2排放的2%—3%（来源：中国水泥协会；水泥行业碳排放约占全国10%—12%，错峰生产压减产量约占全国水泥熟料总产量的20%—30%）</t>
        </is>
      </c>
      <c r="AU24" s="305" t="inlineStr">
        <is>
          <t>C23</t>
        </is>
      </c>
      <c r="AV24" s="305" t="inlineStr">
        <is>
          <t>CO2</t>
        </is>
      </c>
      <c r="AW24" s="305" t="inlineStr">
        <is>
          <t>正向</t>
        </is>
      </c>
      <c r="AX24" s="305" t="inlineStr">
        <is>
          <t>污染防治；资源节约</t>
        </is>
      </c>
      <c r="AY24" s="305" t="inlineStr">
        <is>
          <t>《工业和信息化部 生态环境部关于进一步做好水泥常态化错峰生产的通知》（工信部联原〔2020〕201号）</t>
        </is>
      </c>
      <c r="AZ24" s="305" t="inlineStr">
        <is>
          <t>https://www.miit.gov.cn/jgsj/ycls/gzdt/art/2020/art_468a2824c4474f798f0f3c4fe647006e.html</t>
        </is>
      </c>
      <c r="BA24" s="305" t="inlineStr">
        <is>
          <t>《国务院办公厅关于促进建材工业稳增长调结构增效益的指导意见》（国办发〔2016〕34号）：https://www.gov.cn/zhengce/content/2016-05/18/content_5074415.htm；《工业和信息化部 环境保护部关于进一步做好水泥错峰生产的通知》（工信部联原〔2016〕351号，旧版，已废止）：https://www.miit.gov.cn/jgsj/ycls/gzdt/art/2016/art_6b24bc82e6c7417a87530e8f56b2c6ed.html；国务院《2024—2025年节能降碳行动方案》：https://www.gov.cn/zhengce/content/202405/content_6954508.htm</t>
        </is>
      </c>
    </row>
    <row r="25">
      <c r="A25" s="305" t="inlineStr">
        <is>
          <t>CHNFRMECOI01S000</t>
        </is>
      </c>
      <c r="B25" s="305" t="inlineStr">
        <is>
          <t>工具</t>
        </is>
      </c>
      <c r="C25" s="305" t="inlineStr">
        <is>
          <t>框架性规制</t>
        </is>
      </c>
      <c r="D25" s="305" t="inlineStr">
        <is>
          <t>生态保护补偿</t>
        </is>
      </c>
      <c r="E25" s="305" t="inlineStr">
        <is>
          <t>农业、林业和其他土地利用</t>
        </is>
      </c>
      <c r="F25" s="305" t="inlineStr">
        <is>
          <t>N/A</t>
        </is>
      </c>
      <c r="G25" s="305" t="inlineStr">
        <is>
          <t>生态保护补偿制度</t>
        </is>
      </c>
      <c r="H25" s="305" t="inlineStr">
        <is>
          <t>Eco-compensation System</t>
        </is>
      </c>
      <c r="I25" s="305" t="inlineStr">
        <is>
          <t>N/A</t>
        </is>
      </c>
      <c r="J25" s="305" t="inlineStr">
        <is>
          <t>生态保护补偿制度是对生态保护者因保护生态环境而丧失发展机会或增加保护成本给予合理补偿的国家制度框架。该制度由国务院办公厅《关于健全生态保护补偿机制的意见》（国办发〔2016〕31号，2016年5月13日）建立，2021年9月12日由中共中央办公厅、国务院办公厅《关于深化生态保护补偿制度改革的意见》全面深化改革，要求建立健全分类补偿与综合补偿统筹兼顾、纵向补偿与横向补偿协调推进、强化激励与硬化约束协同发力的生态保护补偿制度。分类补偿覆盖森林、草原、湿地、荒漠、海洋、水流（江河湖泊）、耕地等七大类生态系统；纵向补偿由中央财政通过转移支付对生态功能重要地区给予补偿；横向补偿由流域上下游省份或生态受益地区与保护地区协商建立跨区域补偿机制。到2025年，与经济社会发展状况相适应的生态保护补偿制度基本完备；到2035年，适应新时代生态文明建设要求的生态保护补偿制度基本定型。该制度的前身是《国务院办公厅关于健全生态保护补偿机制的意见》（国办发〔2016〕31号）建立的补偿机制框架。全国生态保护补偿资金规模每年约2000亿元（含重点生态功能区转移支付、森林生态效益补偿、草原补奖等）。</t>
        </is>
      </c>
      <c r="K25" s="305" t="inlineStr">
        <is>
          <t>生态保护</t>
        </is>
      </c>
      <c r="L25" s="305" t="inlineStr">
        <is>
          <t>间接</t>
        </is>
      </c>
      <c r="M25" s="305" t="inlineStr">
        <is>
          <t>供给侧</t>
        </is>
      </c>
      <c r="N25" s="305" t="inlineStr">
        <is>
          <t>中国</t>
        </is>
      </c>
      <c r="O25" s="305" t="inlineStr">
        <is>
          <t>国家</t>
        </is>
      </c>
      <c r="P25" s="305" t="inlineStr">
        <is>
          <t>N/A</t>
        </is>
      </c>
      <c r="Q25" s="305" t="inlineStr">
        <is>
          <t>13/05/2016</t>
        </is>
      </c>
      <c r="R25" s="305" t="inlineStr">
        <is>
          <t>13/05/2016</t>
        </is>
      </c>
      <c r="S25" s="305" t="inlineStr">
        <is>
          <t>N/A</t>
        </is>
      </c>
      <c r="T25" s="305" t="inlineStr">
        <is>
          <t>06/04/2024</t>
        </is>
      </c>
      <c r="U25" s="305" t="inlineStr">
        <is>
          <t>首次制定于2016年5月13日（国办发〔2016〕31号），2021年9月12日，2024年4月6日国务院发布《中华人民共和国生态保护补偿条例》（国务院令第779号，自2024年6月1日起施行）将制度从行政规范性文件上升为行政法规由中共中央办公厅、国务院办公厅《关于深化生态保护补偿制度改革的意见》进行全面升级和深化改革，从行政指导意见上升为党中央国务院级别的制度文件。2021年版与2016年版相比，新增市场化多元化补偿（碳排放权交易、排污权交易、水权交易等市场化补偿方式）、横向生态补偿法律约束、补偿标准动态调整和补偿成效监测评估、生态保护补偿基金和绿色债券等创新融资机制等核心制度。</t>
        </is>
      </c>
      <c r="V25" s="305">
        <f>IF(R25="","生效",IF(R25="N/A","生效",IF(TODAY()&lt;DATE(VALUE(RIGHT(R25,4)),VALUE(MID(R25,4,2)),VALUE(LEFT(R25,2))),"计划实施",IF(S25="","生效",IF(S25="N/A","生效",IF(TODAY()&lt;DATE(VALUE(RIGHT(S25,4)),VALUE(MID(S25,4,2)),VALUE(LEFT(S25,2))),"生效","已终止"))))))</f>
        <v/>
      </c>
      <c r="W25" s="305" t="inlineStr">
        <is>
          <t>国家发展改革委；财政部；自然资源部；生态环境部；水利部；农业农村部；国家林业和草原局</t>
        </is>
      </c>
      <c r="X25" s="305" t="inlineStr">
        <is>
          <t>森林、草原、湿地、荒漠、海洋、水流、耕地等七大类生态系统</t>
        </is>
      </c>
      <c r="Y25" s="305" t="inlineStr">
        <is>
          <t>既有</t>
        </is>
      </c>
      <c r="Z25" s="305" t="inlineStr">
        <is>
          <t>覆盖森林、草原、湿地、荒漠、海洋、水流（江河湖泊）、耕地等七大类生态系统的保护和修复活动。生态保护补偿的对象是生态保护者，包括承担生态保护责任的地方政府、履行生态保护义务的企业和集体、参与生态管护的居民。全国重点生态功能区转移支付覆盖约818个县级行政区域。</t>
        </is>
      </c>
      <c r="AA25" s="305" t="inlineStr">
        <is>
          <t>N/A</t>
        </is>
      </c>
      <c r="AB25" s="305" t="inlineStr">
        <is>
          <t>N/A</t>
        </is>
      </c>
      <c r="AC25" s="305" t="inlineStr">
        <is>
          <t>地方政府；企业；个人</t>
        </is>
      </c>
      <c r="AD25" s="305" t="inlineStr">
        <is>
          <t>生态保护补偿的主体是各级政府、生态受益地区的政府和受益者。中央政府通过重点生态功能区转移支付对限制开发区域和禁止开发区域给予纵向补偿。地方政府是实施补偿的主要责任主体。生态保护补偿的客体是生态保护者（包括地方政府、企业、集体和居民），因保护生态环境而限制或放弃发展机会、增加保护成本的均应获得补偿。流域跨界断面水质补偿是横向补偿的典型形式，由下游受益地区对上游保护地区给予补偿。</t>
        </is>
      </c>
      <c r="AE25" s="305" t="inlineStr">
        <is>
          <t>保护或修复（生态系统）；生产</t>
        </is>
      </c>
      <c r="AF25" s="305" t="inlineStr">
        <is>
          <t>生态保护补偿覆盖森林、草原、湿地、荒漠、海洋、水流（江河湖泊）、耕地等七大类生态系统的保护修复活动和生态产品供给。补偿类型包括：重要生态功能区转移支付（纵向补偿）、流域生态补偿（横向补偿）、生态公益林和草原禁牧补偿、湿地保护补偿、耕地轮作休耕补偿等。鼓励通过碳排放权交易、排污权交易、水权交易等市场化方式实现多元化补偿。</t>
        </is>
      </c>
      <c r="AG25" s="305" t="inlineStr">
        <is>
          <t>约2000亿元/年（含重点生态功能区转移支付、森林生态效益补偿、草原补奖等各类补偿资金合计）</t>
        </is>
      </c>
      <c r="AH25" s="305" t="inlineStr">
        <is>
          <t>年补偿资金总额（人民币亿元/年）</t>
        </is>
      </c>
      <c r="AI25" s="305" t="inlineStr">
        <is>
          <t>中央财政安排的生态保护补偿相关资金年度总规模约2000亿元人民币（2021-2025年平均），包括：重点生态功能区转移支付约1000亿元/年、森林生态效益补偿约200亿元/年、草原生态保护补助奖励约190亿元/年、退耕还林还草补助约400亿元/年、湿地保护补助约20亿元/年等。另有横向生态补偿资金由地方政府协商确定，规模不等。根据2021年改革方案，补偿标准将建立动态调整机制。</t>
        </is>
      </c>
      <c r="AJ25" s="305" t="inlineStr">
        <is>
          <t>1）建立健全分类补偿制度，对森林、草原、湿地、荒漠、海洋、水流、耕地等七大类生态系统实施分类补偿；2）完善纵向补偿机制，中央财政加大重点生态功能区转移支付力度，地方政府落实配套资金；3）健全横向补偿机制，流域上下游省份和生态受益地区与保护地区须建立横向补偿协商和协议机制；4）建立补偿标准动态调整机制，根据生态保护成本、发展机会成本和生态服务价值变化定期调整补偿标准；5）建立补偿资金使用监督和绩效评价机制，资金使用与保护成效挂钩；6）推进市场化多元化补偿，将碳排放权、排污权、水权等交易纳入补偿体系。</t>
        </is>
      </c>
      <c r="AK25" s="305" t="inlineStr">
        <is>
          <t>N/A</t>
        </is>
      </c>
      <c r="AL25" s="305" t="inlineStr">
        <is>
          <t>N/A</t>
        </is>
      </c>
      <c r="AM25" s="305" t="inlineStr">
        <is>
          <t>部际联席会议制度；绩效评价；审计监督；监测评估</t>
        </is>
      </c>
      <c r="AN25" s="305" t="inlineStr">
        <is>
          <t>国家发展改革委牵头会同财政部、自然资源部、生态环境部、水利部、农业农村部、国家林草局等部门建立生态保护补偿工作部际联席会议制度，统筹协调补偿政策。中央和地方财政主管部门负责补偿资金的预算管理和拨付监督。各级审计部门定期对补偿资金使用情况进行审计。建立生态保护补偿成效监测评估体系，将生态资产和生态服务指标纳入补偿考核。各省（区、市）须定期报告补偿制度实施情况。</t>
        </is>
      </c>
      <c r="AO25" s="305" t="inlineStr">
        <is>
          <t>约谈；限期整改；扣减转移支付资金；追回补偿资金；行政处分；刑事追诉</t>
        </is>
      </c>
      <c r="AP25" s="305" t="inlineStr">
        <is>
          <t>对未按要求落实补偿配套资金的地方政府，由上级政府约谈并限期整改，扣减下一年度均衡性转移支付或重点生态功能区转移支付资金。对挤占、挪用、骗取补偿资金的单位和个人，依法追回资金，对直接负责的主管人员和其他直接责任人员依法给予处分，涉嫌犯罪的移送司法机关追究刑事责任。对未履行横向补偿协议的一方，另一方可通过行政调解或司法途径追索补偿资金。</t>
        </is>
      </c>
      <c r="AQ25" s="305" t="inlineStr">
        <is>
          <t>生态管护公益岗位；专项债券；绿色金融；转移支付保障</t>
        </is>
      </c>
      <c r="AR25" s="305" t="inlineStr">
        <is>
          <t>国家对生态保护补偿实施资金和政策双重激励：中央财政安排重点生态功能区转移支付、森林生态效益补偿、草原补奖等专项资金；生态保护补偿资金纳入各级政府财政预算保障；补偿地区优先安排生态管护公益岗位；鼓励发行生态保护补偿专项债券和创新绿色金融产品；将生态保护补偿与巩固拓展脱贫攻坚成果相衔接，优先安排脱贫人口参与生态管护。</t>
        </is>
      </c>
      <c r="AS25" s="305" t="inlineStr">
        <is>
          <t>生态保护补偿制度覆盖全国森林（约2亿公顷）、草原（约2.645亿公顷）、湿地（约5635万公顷）等主要碳汇生态系统。据国家林草局2024年发布数据，中国林草植被碳储量约107.23亿吨碳，年碳汇量超过12亿吨CO₂。生态保护补偿制度通过激励生态保护行为，维持和增强生态系统碳汇功能，是中国实现碳中和目标的重要制度保障。</t>
        </is>
      </c>
      <c r="AT25" s="305" t="inlineStr">
        <is>
          <t>中国林草年碳汇量超过12亿吨CO₂，约占2021年全国温室气体排放总量（不含LULUCF，约143.14亿吨CO₂当量）的8%以上（来源：碳汇数据来自国家林草局2024年；排放总量数据来自《中国气候变化第一次双年透明度报告》，2025年公布，引用2021年清单数据）</t>
        </is>
      </c>
      <c r="AU25" s="305" t="inlineStr">
        <is>
          <t>A02</t>
        </is>
      </c>
      <c r="AV25" s="305" t="inlineStr">
        <is>
          <t>CO2</t>
        </is>
      </c>
      <c r="AW25" s="305" t="inlineStr">
        <is>
          <t>正向</t>
        </is>
      </c>
      <c r="AX25" s="305" t="inlineStr">
        <is>
          <t>生态保护；生物多样性保护；污染防治；适应气候变化</t>
        </is>
      </c>
      <c r="AY25" s="305" t="inlineStr">
        <is>
          <t>《中华人民共和国生态保护补偿条例》（国务院令第779号，2024年4月6日公布，自2024年6月1日起施行）</t>
        </is>
      </c>
      <c r="AZ25" s="305" t="inlineStr">
        <is>
          <t>https://www.gov.cn/zhengce/content/202404/content_6944394.htm</t>
        </is>
      </c>
      <c r="BA25" s="305" t="inlineStr">
        <is>
          <t>《国务院办公厅关于健全生态保护补偿机制的意见》（国办发〔2016〕31号，旧版，已废止）：https://www.gov.cn/zhengce/content/2016-05/13/content_5073253.htm；《关于深化生态保护补偿制度改革的意见》（中共中央办公厅 国务院办公厅，2021年9月12日）：https://www.gov.cn/xinwen/2021-09/12/content_5636905.htm</t>
        </is>
      </c>
    </row>
    <row r="26">
      <c r="A26" s="305" t="inlineStr">
        <is>
          <t>CHNFRMEEZI01S000</t>
        </is>
      </c>
      <c r="B26" s="305" t="inlineStr">
        <is>
          <t>工具</t>
        </is>
      </c>
      <c r="C26" s="305" t="inlineStr">
        <is>
          <t>框架性规制</t>
        </is>
      </c>
      <c r="D26" s="305" t="inlineStr">
        <is>
          <t>生态环境分区管控</t>
        </is>
      </c>
      <c r="E26" s="305" t="inlineStr">
        <is>
          <t>跨部门</t>
        </is>
      </c>
      <c r="F26" s="305" t="inlineStr">
        <is>
          <t>N/A</t>
        </is>
      </c>
      <c r="G26" s="305" t="inlineStr">
        <is>
          <t>三线一单生态环境分区管控制度</t>
        </is>
      </c>
      <c r="H26" s="305" t="inlineStr">
        <is>
          <t>Three Lines One Permit Eco-environmental Zoning System</t>
        </is>
      </c>
      <c r="I26" s="305" t="inlineStr">
        <is>
          <t>N/A</t>
        </is>
      </c>
      <c r="J26" s="305" t="inlineStr">
        <is>
          <t>三线一单生态环境分区管控制度是将生态保护红线、环境质量底线、资源利用上线和生态环境准入清单（即“三线一单”）作为硬约束落实到国土空间环境管控单元的综合性治理制度框架。该制度由生态环境部《关于实施“三线一单”生态环境分区管控的指导意见（试行）》（环环评〔2021〕108号，2021年11月19日）建立，要求在全国范围内划定生态环境管控单元（优先保护单元、重点管控单元和一般管控单元三类），将三线一单的约束性要求系统集成到每个管控单元的环境准入清单中。省级和市级人民政府是编制实施本行政区三线一单生态环境分区管控方案的责任主体。优先保护单元以生态保护红线为核心，重点管控单元以工业集聚区和人口密集区为核心，一般管控单元为其他区域。该制度是环境影响评价、排污许可、环境监测和执法监管等环境管理制度的空间基础。制度的前身是原环境保护部2017年启动的三线一单试点工作（先在河北、山东济南、江苏连云港、内蒙古鄂尔多斯等地区试点），2021年在全国全面推开。</t>
        </is>
      </c>
      <c r="K26" s="305" t="inlineStr">
        <is>
          <t>生态保护；污染防治</t>
        </is>
      </c>
      <c r="L26" s="305" t="inlineStr">
        <is>
          <t>间接</t>
        </is>
      </c>
      <c r="M26" s="305" t="inlineStr">
        <is>
          <t>供给侧</t>
        </is>
      </c>
      <c r="N26" s="305" t="inlineStr">
        <is>
          <t>中国</t>
        </is>
      </c>
      <c r="O26" s="305" t="inlineStr">
        <is>
          <t>国家</t>
        </is>
      </c>
      <c r="P26" s="305" t="inlineStr">
        <is>
          <t>N/A</t>
        </is>
      </c>
      <c r="Q26" s="305" t="inlineStr">
        <is>
          <t>19/11/2021</t>
        </is>
      </c>
      <c r="R26" s="305" t="inlineStr">
        <is>
          <t>19/11/2021</t>
        </is>
      </c>
      <c r="S26" s="305" t="inlineStr">
        <is>
          <t>N/A</t>
        </is>
      </c>
      <c r="T26" s="305" t="inlineStr">
        <is>
          <t>N/A</t>
        </is>
      </c>
      <c r="U26" s="305" t="inlineStr">
        <is>
          <t>2017年启动试点工作，原环境保护部在河北、山东济南、江苏连云港、内蒙古鄂尔多斯等地区开展三线一单试点。2021年11月19日，生态环境部印发《关于实施“三线一单”生态环境分区管控的指导意见（试行）》，标志着三线一单制度从试点探索转入全国全面实施阶段。该制度为首次制定，目前为试行版，生态环境部正研究将试行版升级为正式版管理办法。</t>
        </is>
      </c>
      <c r="V26" s="305">
        <f>IF(R26="","生效",IF(R26="N/A","生效",IF(TODAY()&lt;DATE(VALUE(RIGHT(R26,4)),VALUE(MID(R26,4,2)),VALUE(LEFT(R26,2))),"计划实施",IF(S26="","生效",IF(S26="N/A","生效",IF(TODAY()&lt;DATE(VALUE(RIGHT(S26,4)),VALUE(MID(S26,4,2)),VALUE(LEFT(S26,2))),"生效","已终止"))))))</f>
        <v/>
      </c>
      <c r="W26" s="305" t="inlineStr">
        <is>
          <t>生态环境部；国家发展改革委；自然资源部；省级人民政府；市级人民政府</t>
        </is>
      </c>
      <c r="X26" s="305" t="inlineStr">
        <is>
          <t>土地</t>
        </is>
      </c>
      <c r="Y26" s="305" t="inlineStr">
        <is>
          <t>既有</t>
        </is>
      </c>
      <c r="Z26" s="305" t="inlineStr">
        <is>
          <t>覆盖全国陆域和海域国土空间，划分为约4万余个生态环境管控单元。管控单元分为三类：优先保护单元（以生态保护红线为核心，包括自然保护区、饮用水水源保护区、国家公园等）、重点管控单元（以工业集聚区、城镇人口密集区为核心）和一般管控单元（优先保护和重点管控以外的区域）。所有涉及空间占用和污染物排放的开发建设活动均须符合所在管控单元的准入清单要求。</t>
        </is>
      </c>
      <c r="AA26" s="305" t="inlineStr">
        <is>
          <t>N/A</t>
        </is>
      </c>
      <c r="AB26" s="305" t="inlineStr">
        <is>
          <t>N/A</t>
        </is>
      </c>
      <c r="AC26" s="305" t="inlineStr">
        <is>
          <t>地方政府</t>
        </is>
      </c>
      <c r="AD26" s="305" t="inlineStr">
        <is>
          <t>省级人民政府负责组织编制和发布本省（区、市）三线一单生态环境分区管控方案，经生态环境部审核后由省级人民政府发布实施。市级人民政府负责编制本市三线一单生态环境分区管控方案并组织实施。生态环境部负责全国三线一单工作的统筹协调、技术指导和监督评估。发展改革、自然资源、水利、林草等部门按职责分工参与方案编制和实施。产业园区管委会和入园企业须遵守所在管控单元的准入清单要求。</t>
        </is>
      </c>
      <c r="AE26" s="305" t="inlineStr">
        <is>
          <t>生产；投资</t>
        </is>
      </c>
      <c r="AF26" s="305" t="inlineStr">
        <is>
          <t>覆盖全国国土空间范围内的各类开发建设活动（包括工业项目、基础设施项目、资源开发项目的选址、建设、运营和扩建）。各类建设项目在选址阶段须对照所在地区的生态环境管控单元类别和准入清单，判断是否符合空间布局约束、污染物排放管控、环境风险防控和资源利用效率要求。优先保护单元内仅允许不损害生态功能的有限人为活动；重点管控单元内须严格控制高污染高排放高耗水项目准入。</t>
        </is>
      </c>
      <c r="AG26" s="305" t="inlineStr">
        <is>
          <t>全国划定约4万余个生态环境管控单元</t>
        </is>
      </c>
      <c r="AH26" s="305" t="inlineStr">
        <is>
          <t>生态环境管控单元数量（个）</t>
        </is>
      </c>
      <c r="AI26" s="305" t="inlineStr">
        <is>
          <t>全国共划定约4万余个生态环境管控单元，分为三类：优先保护单元（约占总面积的50%以上）、重点管控单元（约占总面积的10%-15%）和一般管控单元（约占总面积的35%-40%）。每个单元编制一套差异化的生态环境准入清单。31个省（区、市）和新疆生产建设兵团均已完成省级三线一单成果发布。</t>
        </is>
      </c>
      <c r="AJ26" s="305" t="inlineStr">
        <is>
          <t>1）省级和市级人民政府须编制并发布本行政区的三线一单生态环境分区管控方案，划定优先保护、重点管控和一般管控三类管控单元；2）各管控单元须配套编制差异化的生态环境准入清单，明确空间布局约束、污染物排放管控、环境风险防控和资源利用效率要求；3）建设项目在选址和环评阶段须对照所在管控单元的准入清单进行符合性分析，不符合的不得通过环评审批；4）产业园区规划须基于三线一单成果进行空间布局优化和产业准入管理；5）三线一单方案须与国土空间规划和国民经济和社会发展规划相衔接；6）生态环境部负责全国方案的统筹审核。</t>
        </is>
      </c>
      <c r="AK26" s="305" t="inlineStr">
        <is>
          <t>N/A</t>
        </is>
      </c>
      <c r="AL26" s="305" t="inlineStr">
        <is>
          <t>N/A</t>
        </is>
      </c>
      <c r="AM26" s="305" t="inlineStr">
        <is>
          <t>数据共享平台；跟踪评估；年度报告；卫星遥感动态监测；5年全面评估</t>
        </is>
      </c>
      <c r="AN26" s="305" t="inlineStr">
        <is>
          <t>生态环境部建立全国三线一单数据共享平台，实现各省（区、市）成果的集中管理和动态更新。省级生态环境主管部门定期对三线一单实施情况进行跟踪评估，建立年度报告制度，向生态环境部报送实施进展。利用卫星遥感、无人机巡查等信息化手段对管控单元内的开发建设活动进行动态监测。每五年对三线一单成果进行一次全面评估和调整更新，因国家和地方重大战略需要的可适时调整。</t>
        </is>
      </c>
      <c r="AO26" s="305" t="inlineStr">
        <is>
          <t>撤销审批决定；行政处分；不予环评审批；约谈；限期整改</t>
        </is>
      </c>
      <c r="AP26" s="305" t="inlineStr">
        <is>
          <t>对违反三线一单管控要求擅自审批建设项目的，由上级生态环境主管部门责令撤销审批决定，并对直接负责的主管人员和其他责任人员依法给予行政处分。对不符合管控单元准入清单要求的建设项目，生态环境主管部门不得批准其环境影响评价文件，项目不得开工建设。对地方未按要求划定管控单元或发布准入清单的，由上级政府约谈并限期整改。对在执行三线一单管控中弄虚作假的单位和个人，依法追究责任。</t>
        </is>
      </c>
      <c r="AQ26" s="305" t="inlineStr">
        <is>
          <t>专项资金倾斜；技术培训；典型案例推广；公众查询开放；联动机制</t>
        </is>
      </c>
      <c r="AR26" s="305" t="inlineStr">
        <is>
          <t>国家将三线一单制度实施情况纳入污染防治攻坚战考核和绿色发展评价体系。对三线一单成果应用效果突出的地区，在生态环保专项资金安排上给予倾斜支持。生态环境部组织开展三线一单技术培训和典型案例推广。鼓励地方政府将三线一单数据平台向公众开放查询，引导社会投资向符合管控要求的区域和产业集聚。建立三线一单与环评管理、排污许可、环境执法和生态补偿的联动机制。</t>
        </is>
      </c>
      <c r="AS26" s="305" t="inlineStr">
        <is>
          <t>三线一单制度通过空间约束和准入管控，将全国国土空间划分为约4万余个管控单元，其中优先保护单元约占国土面积的50%以上，严格限制高碳排放的工业开发活动。该制度从空间源头约束高耗能高排放项目的选址和建设，将碳减排要求纳入生态环境准入清单。全国约2万个重点管控单元（工业集聚区和人口密集区）须落实污染物排放和碳排放管控要求。制度的碳排放约束效果通过后续具体管控清单的实施而间接体现。</t>
        </is>
      </c>
      <c r="AT26" s="305" t="inlineStr">
        <is>
          <t>制度通过空间规划和准入管控间接约束全国工业CO₂排放的空间分布和增量。暂无独立的制度级碳减排定量核算。制度碳排放约束效果通过管控单元准入清单的具体执行（包括环评审批和排污许可管控等相关制度衔接）实现（来源：生态环境部环境影响评价与排放管理司；全国三线一单数据共享平台）</t>
        </is>
      </c>
      <c r="AU26" s="305" t="inlineStr">
        <is>
          <t>O84</t>
        </is>
      </c>
      <c r="AV26" s="305" t="inlineStr">
        <is>
          <t>CO2</t>
        </is>
      </c>
      <c r="AW26" s="305" t="inlineStr">
        <is>
          <t>正向</t>
        </is>
      </c>
      <c r="AX26" s="305" t="inlineStr">
        <is>
          <t>生态保护；生物多样性保护；污染防治；资源节约；产业发展；节能；适应气候变化</t>
        </is>
      </c>
      <c r="AY26" s="305" t="inlineStr">
        <is>
          <t>《关于实施“三线一单”生态环境分区管控的指导意见（试行）》（环环评〔2021〕108号）</t>
        </is>
      </c>
      <c r="AZ26" s="305" t="inlineStr">
        <is>
          <t>https://www.mee.gov.cn/xxgk2018/xxgk/xxgk03/202111/t20211125_961692.html</t>
        </is>
      </c>
      <c r="BA26" s="305" t="inlineStr">
        <is>
          <t>《中共中央办公厅 国务院办公厅关于划定并严守生态保护红线的若干意见》（2017年）：https://www.gov.cn/gongbao/content/2017/content_5174504.htm；《“三线一单”生态环境分区管控技术指南（试行）》（环办环评〔2017〕99号）：https://www.gov.cn/gongbao/content/2018/content_5269236.htm</t>
        </is>
      </c>
    </row>
    <row r="27">
      <c r="A27" s="305" t="inlineStr">
        <is>
          <t>CHNFRMECMI01S000</t>
        </is>
      </c>
      <c r="B27" s="305" t="inlineStr">
        <is>
          <t>工具</t>
        </is>
      </c>
      <c r="C27" s="305" t="inlineStr">
        <is>
          <t>框架性规制</t>
        </is>
      </c>
      <c r="D27" s="305" t="inlineStr">
        <is>
          <t>生态系统保护制度</t>
        </is>
      </c>
      <c r="E27" s="305" t="inlineStr">
        <is>
          <t>农业、林业和其他土地利用</t>
        </is>
      </c>
      <c r="F27" s="305" t="inlineStr">
        <is>
          <t>林业</t>
        </is>
      </c>
      <c r="G27" s="305" t="inlineStr">
        <is>
          <t>天然林保护修复制度</t>
        </is>
      </c>
      <c r="H27" s="305" t="inlineStr">
        <is>
          <t>Natural Forest Protection and Restoration System</t>
        </is>
      </c>
      <c r="I27" s="305" t="inlineStr">
        <is>
          <t>N/A</t>
        </is>
      </c>
      <c r="J27" s="305" t="inlineStr">
        <is>
          <t>天然林保护修复制度是对全国天然林资源实施全面保护和系统性修复的监管制度框架。该制度由中共中央办公厅、国务院办公厅《天然林保护修复制度方案》（2019年7月）建立，要求将全国所有天然林纳入保护范围，全面停止天然林商业性采伐，实行保护区域划定和分级管护。县级以上地方政府须编制天然林保护修复规划和年度计划，落实保护修复任务。建立天然林保护修复监测评估制度，将保护修复成效纳入地方政府绩效考核。对破坏天然林资源的行为，依法追究责任。全国现有天然林约2亿公顷，占森林总面积的64%。该制度的前身是1998年启动的天然林资源保护工程（天保工程），2019年升级为制度化、常态化的保护修复制度体系。</t>
        </is>
      </c>
      <c r="K27" s="305" t="inlineStr">
        <is>
          <t>生态保护；生物多样性保护；减缓气候变化</t>
        </is>
      </c>
      <c r="L27" s="305" t="inlineStr">
        <is>
          <t>间接</t>
        </is>
      </c>
      <c r="M27" s="305" t="inlineStr">
        <is>
          <t>供给侧</t>
        </is>
      </c>
      <c r="N27" s="305" t="inlineStr">
        <is>
          <t>中国</t>
        </is>
      </c>
      <c r="O27" s="305" t="inlineStr">
        <is>
          <t>国家</t>
        </is>
      </c>
      <c r="P27" s="305" t="inlineStr">
        <is>
          <t>N/A</t>
        </is>
      </c>
      <c r="Q27" s="305" t="inlineStr">
        <is>
          <t>23/07/2019</t>
        </is>
      </c>
      <c r="R27" s="305" t="inlineStr">
        <is>
          <t>23/07/2019</t>
        </is>
      </c>
      <c r="S27" s="305" t="inlineStr">
        <is>
          <t>N/A</t>
        </is>
      </c>
      <c r="T27" s="305" t="inlineStr">
        <is>
          <t>N/A</t>
        </is>
      </c>
      <c r="U27" s="305" t="inlineStr">
        <is>
          <t>N/A</t>
        </is>
      </c>
      <c r="V27" s="305">
        <f>IF(R27="","生效",IF(R27="N/A","生效",IF(TODAY()&lt;DATE(VALUE(RIGHT(R27,4)),VALUE(MID(R27,4,2)),VALUE(LEFT(R27,2))),"计划实施",IF(S27="","生效",IF(S27="N/A","生效",IF(TODAY()&lt;DATE(VALUE(RIGHT(S27,4)),VALUE(MID(S27,4,2)),VALUE(LEFT(S27,2))),"生效","已终止"))))))</f>
        <v/>
      </c>
      <c r="W27" s="305" t="inlineStr">
        <is>
          <t>国家林业和草原局；自然资源部；生态环境部</t>
        </is>
      </c>
      <c r="X27" s="305" t="inlineStr">
        <is>
          <t>天然林</t>
        </is>
      </c>
      <c r="Y27" s="305" t="inlineStr">
        <is>
          <t>既有</t>
        </is>
      </c>
      <c r="Z27" s="305" t="inlineStr">
        <is>
          <t>全国所有天然林，包括天然起源的乔木林、灌木林和疏林。全国天然林面积约2亿公顷，占森林总面积的64%左右。天然林按保护等级划分为重点保护区域和一般保护区域，实行分级管护。全面停止天然林商业性采伐。</t>
        </is>
      </c>
      <c r="AA27" s="305" t="inlineStr">
        <is>
          <t>N/A</t>
        </is>
      </c>
      <c r="AB27" s="305" t="inlineStr">
        <is>
          <t>N/A</t>
        </is>
      </c>
      <c r="AC27" s="305" t="inlineStr">
        <is>
          <t>林业经营单位；地方政府林业主管部门</t>
        </is>
      </c>
      <c r="AD27" s="305" t="inlineStr">
        <is>
          <t>林业经营单位、地方政府林业主管部门和承担天然林保护修复任务的企事业单位。国有林区由森工企业和国有林场负责管护；集体林区由集体经济组织和林权权利人负责管护。中央财政安排天然林保护修复补助资金，地方财政予以配套。</t>
        </is>
      </c>
      <c r="AE27" s="305" t="inlineStr">
        <is>
          <t>保护或修复（生态系统）</t>
        </is>
      </c>
      <c r="AF27" s="305" t="inlineStr">
        <is>
          <t>全面停止天然林商业性采伐；实行天然林分级保护管理；实施退化天然林修复和封山育林；建立天然林管护体系，配备专职或兼职护林员；开展天然林保护修复成效监测评估。鼓励社会力量参与天然林保护和修复。</t>
        </is>
      </c>
      <c r="AG27" s="305" t="inlineStr">
        <is>
          <t>N/A</t>
        </is>
      </c>
      <c r="AH27" s="305" t="inlineStr">
        <is>
          <t>N/A</t>
        </is>
      </c>
      <c r="AI27" s="305" t="inlineStr">
        <is>
          <t>N/A</t>
        </is>
      </c>
      <c r="AJ27" s="305" t="inlineStr">
        <is>
          <t>1）全面停止天然林商业性采伐，实行最严格的保护制度；2）县级以上地方政府须编制并实施天然林保护修复规划；3）建立天然林保护修复台账制度，实行年度报告；4）将天然林保护修复成效纳入地方政府绩效考核和领导干部自然资源资产离任审计；5）对破坏天然林的行为依法追究行政或刑事责任。</t>
        </is>
      </c>
      <c r="AK27" s="305" t="inlineStr">
        <is>
          <t>N/A</t>
        </is>
      </c>
      <c r="AL27" s="305" t="inlineStr">
        <is>
          <t>N/A</t>
        </is>
      </c>
      <c r="AM27" s="305" t="inlineStr">
        <is>
          <t>监督检查；监测评估；年度报告；绩效考核</t>
        </is>
      </c>
      <c r="AN27" s="305" t="inlineStr">
        <is>
          <t>国家林业和草原局会同有关部门对各地天然林保护修复工作进行监督检查和监测评估，定期发布全国天然林保护修复状况报告。利用卫星遥感、无人机巡护等信息化手段开展动态监测。建立破坏天然林举报奖励制度。天然林保护修复成效纳入地方政府绩效考核和领导干部自然资源资产离任审计。</t>
        </is>
      </c>
      <c r="AO27" s="305" t="inlineStr">
        <is>
          <t>行政处罚；罚款；刑事责任；绩效考核问责</t>
        </is>
      </c>
      <c r="AP27" s="305" t="inlineStr">
        <is>
          <t>对违法采伐天然林的，责令停止违法行为，限期恢复植被，并处采伐林木价值3至10倍罚款。对擅自改变天然林用途的，责令限期恢复，并处每平方米10至30元罚款。情节严重涉嫌犯罪的，移送司法机关追究刑事责任。对保护修复工作不力的地方政府，进行约谈、通报并扣减绩效考核分数。</t>
        </is>
      </c>
      <c r="AQ27" s="305" t="inlineStr">
        <is>
          <t>中央财政补助；生态效益补偿；公益岗位</t>
        </is>
      </c>
      <c r="AR27" s="305" t="inlineStr">
        <is>
          <t>中央财政安排天然林保护修复补助资金，用于管护补助和修复投入。完善天然林生态效益补偿制度，提高补偿标准。优先安排天然林保护区域的脱贫人口担任生态护林员。对实施天然林保护修复成效显著的单位给予表彰奖励。</t>
        </is>
      </c>
      <c r="AS27" s="305" t="inlineStr">
        <is>
          <t>覆盖全国天然林约2亿公顷（占森林总面积约64%）。中国林草植被碳储量约107.23亿吨，年碳汇量超过12亿吨CO₂（来源：国家林草局2024年发布；天然林系林草碳汇主要贡献组分）</t>
        </is>
      </c>
      <c r="AT27" s="305" t="inlineStr">
        <is>
          <t>中国林草年碳汇量超过12亿吨CO₂，约占2021年全国温室气体排放总量（不含LULUCF，约143.14亿吨CO₂当量）的8%以上（来源：碳汇数据来自国家林草局2024年；排放总量数据来自《中国气候变化第一次双年透明度报告》，2025年公布，引用2021年清单数据）</t>
        </is>
      </c>
      <c r="AU27" s="305" t="inlineStr">
        <is>
          <t>A02</t>
        </is>
      </c>
      <c r="AV27" s="305" t="inlineStr">
        <is>
          <t>CO2</t>
        </is>
      </c>
      <c r="AW27" s="305" t="inlineStr">
        <is>
          <t>正向</t>
        </is>
      </c>
      <c r="AX27" s="305" t="inlineStr">
        <is>
          <t>生态保护；生物多样性保护；适应气候变化</t>
        </is>
      </c>
      <c r="AY27" s="305" t="inlineStr">
        <is>
          <t>中共中央办公厅 国务院办公厅《天然林保护修复制度方案》</t>
        </is>
      </c>
      <c r="AZ27" s="305" t="inlineStr">
        <is>
          <t>https://www.gov.cn/zhengce/2019-07/23/content_5413850.htm</t>
        </is>
      </c>
      <c r="BA27" s="305" t="inlineStr">
        <is>
          <t>《中华人民共和国森林法》：http://www.npc.gov.cn/npc/c2/c30834/201912/t20191228_304013.html</t>
        </is>
      </c>
    </row>
    <row r="28">
      <c r="A28" s="305" t="inlineStr">
        <is>
          <t>CHNFRMECMI02S000</t>
        </is>
      </c>
      <c r="B28" s="305" t="inlineStr">
        <is>
          <t>工具</t>
        </is>
      </c>
      <c r="C28" s="305" t="inlineStr">
        <is>
          <t>框架性规制</t>
        </is>
      </c>
      <c r="D28" s="305" t="inlineStr">
        <is>
          <t>生态系统保护制度</t>
        </is>
      </c>
      <c r="E28" s="305" t="inlineStr">
        <is>
          <t>农业、林业和其他土地利用</t>
        </is>
      </c>
      <c r="F28" s="305" t="inlineStr">
        <is>
          <t>草原</t>
        </is>
      </c>
      <c r="G28" s="305" t="inlineStr">
        <is>
          <t>草原保护修复制度</t>
        </is>
      </c>
      <c r="H28" s="305" t="inlineStr">
        <is>
          <t>Grassland Protection and Restoration System</t>
        </is>
      </c>
      <c r="I28" s="305" t="inlineStr">
        <is>
          <t>N/A</t>
        </is>
      </c>
      <c r="J28" s="305" t="inlineStr">
        <is>
          <t>草原保护修复制度是对全国草原资源实施保护管理和退化修复的监管制度框架。该制度由《国务院办公厅关于加强草原保护修复的若干意见》（国办发〔2021〕7号，2021年3月12日）建立，要求实行基本草原保护制度，划定基本草原并实行严格保护；建立草原禁牧休牧轮牧和草畜平衡制度，核定草原载畜量，严禁超载过牧；对退化草原实施封育禁牧和人工修复。县级以上地方政府负责编制草原保护修复规划并组织实施。全国草原面积约2.645亿公顷，约占国土面积的27.5%。该制度的前身是2002年《国务院关于加强草原保护与建设的若干意见》（国发〔2002〕19号）建立的草原保护政策体系。</t>
        </is>
      </c>
      <c r="K28" s="305" t="inlineStr">
        <is>
          <t>生态保护；减缓气候变化</t>
        </is>
      </c>
      <c r="L28" s="305" t="inlineStr">
        <is>
          <t>间接</t>
        </is>
      </c>
      <c r="M28" s="305" t="inlineStr">
        <is>
          <t>供给侧</t>
        </is>
      </c>
      <c r="N28" s="305" t="inlineStr">
        <is>
          <t>中国</t>
        </is>
      </c>
      <c r="O28" s="305" t="inlineStr">
        <is>
          <t>国家</t>
        </is>
      </c>
      <c r="P28" s="305" t="inlineStr">
        <is>
          <t>N/A</t>
        </is>
      </c>
      <c r="Q28" s="305" t="inlineStr">
        <is>
          <t>12/03/2021</t>
        </is>
      </c>
      <c r="R28" s="305" t="inlineStr">
        <is>
          <t>12/03/2021</t>
        </is>
      </c>
      <c r="S28" s="305" t="inlineStr">
        <is>
          <t>N/A</t>
        </is>
      </c>
      <c r="T28" s="305" t="inlineStr">
        <is>
          <t>N/A</t>
        </is>
      </c>
      <c r="U28" s="305" t="inlineStr">
        <is>
          <t>N/A</t>
        </is>
      </c>
      <c r="V28" s="305">
        <f>IF(R28="","生效",IF(R28="N/A","生效",IF(TODAY()&lt;DATE(VALUE(RIGHT(R28,4)),VALUE(MID(R28,4,2)),VALUE(LEFT(R28,2))),"计划实施",IF(S28="","生效",IF(S28="N/A","生效",IF(TODAY()&lt;DATE(VALUE(RIGHT(S28,4)),VALUE(MID(S28,4,2)),VALUE(LEFT(S28,2))),"生效","已终止"))))))</f>
        <v/>
      </c>
      <c r="W28" s="305" t="inlineStr">
        <is>
          <t>国家林业和草原局；农业农村部；自然资源部</t>
        </is>
      </c>
      <c r="X28" s="305" t="inlineStr">
        <is>
          <t>草原</t>
        </is>
      </c>
      <c r="Y28" s="305" t="inlineStr">
        <is>
          <t>既有</t>
        </is>
      </c>
      <c r="Z28" s="305" t="inlineStr">
        <is>
          <t>全国所有天然草原和人工草地。全国草原面积约2.645亿公顷（第三次全国国土调查数据），其中天然草原占绝大部分。草原按主体功能划分为基本草原、一般草原和退化草原，实行分类管理。基本草原实行最严格的保护制度。</t>
        </is>
      </c>
      <c r="AA28" s="305" t="inlineStr">
        <is>
          <t>N/A</t>
        </is>
      </c>
      <c r="AB28" s="305" t="inlineStr">
        <is>
          <t>N/A</t>
        </is>
      </c>
      <c r="AC28" s="305" t="inlineStr">
        <is>
          <t>草原承包经营者；草原使用单位</t>
        </is>
      </c>
      <c r="AD28" s="305" t="inlineStr">
        <is>
          <t>草原承包经营者和草原使用单位，包括牧民、畜牧养殖企业和合作社。县级以上地方人民政府草原行政主管部门负责本行政区域内的草原保护修复管理工作。草原承包经营者须履行草原保护义务，遵守禁牧休牧和草畜平衡规定。</t>
        </is>
      </c>
      <c r="AE28" s="305" t="inlineStr">
        <is>
          <t>保护或修复（生态系统）</t>
        </is>
      </c>
      <c r="AF28" s="305" t="inlineStr">
        <is>
          <t>实行基本草原保护制度，严格限制基本草原用途改变；落实草原禁牧休牧轮牧和草畜平衡制度，按照核定的载畜量合理安排放牧；对重度退化草原实施围栏封育和禁牧，开展人工种草和补播改良；开展草原鼠虫害和毒害草防治；建立草原监测评价体系。</t>
        </is>
      </c>
      <c r="AG28" s="305" t="inlineStr">
        <is>
          <t>N/A</t>
        </is>
      </c>
      <c r="AH28" s="305" t="inlineStr">
        <is>
          <t>N/A</t>
        </is>
      </c>
      <c r="AI28" s="305" t="inlineStr">
        <is>
          <t>N/A</t>
        </is>
      </c>
      <c r="AJ28" s="305" t="inlineStr">
        <is>
          <t>1）实行基本草原保护制度，划定基本草原并纳入国土空间规划；2）建立草畜平衡制度，县级政府须核定草原载畜量，草原承包经营者不得超过核定载畜量放牧；3）对重度退化草原实行禁牧，禁牧期一般不少于5年；4）县级以上地方政府须编制草原保护修复规划并组织实施；5）严格管控草原用途改变，未经批准不得将草原转为其他用地。</t>
        </is>
      </c>
      <c r="AK28" s="305" t="inlineStr">
        <is>
          <t>N/A</t>
        </is>
      </c>
      <c r="AL28" s="305" t="inlineStr">
        <is>
          <t>N/A</t>
        </is>
      </c>
      <c r="AM28" s="305" t="inlineStr">
        <is>
          <t>监督检查；监测评价；草畜平衡核查</t>
        </is>
      </c>
      <c r="AN28" s="305" t="inlineStr">
        <is>
          <t>县级人民政府草原行政主管部门负责对草原保护修复情况进行监督检查，定期开展草原植被生长状况、产草量和载畜能力的监测评价。利用遥感监测和地面调查相结合的方式，动态掌握草原面积、植被覆盖度和退化变化趋势。对草畜平衡执行情况进行年度核查，对超载过牧的责令限期整改。</t>
        </is>
      </c>
      <c r="AO28" s="305" t="inlineStr">
        <is>
          <t>行政处罚；罚款；责令整改；扣减草原生态补奖资金</t>
        </is>
      </c>
      <c r="AP28" s="305" t="inlineStr">
        <is>
          <t>对违反禁牧休牧规定擅自放牧的，责令停止违法行为，并处每只羊单位30至50元罚款。对超载过牧的，责令限期出栏或增加饲草供给，在规定期限内未达到草畜平衡的，处超载牲畜每只羊单位10至30元罚款。对非法开垦草原的，责令限期恢复植被，并处草原被破坏前三年平均产值3至9倍罚款；涉嫌犯罪的，移送司法机关追究刑事责任。对草原保护不力的地区，扣减草原生态保护补助奖励资金。</t>
        </is>
      </c>
      <c r="AQ28" s="305" t="inlineStr">
        <is>
          <t>草原生态保护补助奖励；中央财政补助</t>
        </is>
      </c>
      <c r="AR28" s="305" t="inlineStr">
        <is>
          <t>中央财政安排草原生态保护补助奖励资金，对实施禁牧和草畜平衡的牧民给予补助奖励。安排退化草原人工修复专项资金，支持重度退化草原治理。优先安排草原保护区域的农牧民担任草原管护员。对草原保护修复成效突出的单位和个人给予表彰奖励。</t>
        </is>
      </c>
      <c r="AS28" s="305" t="inlineStr">
        <is>
          <t>覆盖全国草原约2.645亿公顷（约占国土面积27.5%；第三次全国国土调查数据）。中国林草年碳汇量合计超过12亿吨CO₂，草原植被和土壤是重要碳库组分（来源：国家林草局2024年发布）</t>
        </is>
      </c>
      <c r="AT28" s="305" t="inlineStr">
        <is>
          <t>中国林草年碳汇量超过12亿吨CO₂，约占2021年全国温室气体排放总量（不含LULUCF，约143.14亿吨CO₂当量）的8%以上（来源：碳汇数据来自国家林草局2024年；排放总量数据来自《中国气候变化第一次双年透明度报告》，2025年公布，引用2021年清单数据）</t>
        </is>
      </c>
      <c r="AU28" s="305" t="inlineStr">
        <is>
          <t>A01</t>
        </is>
      </c>
      <c r="AV28" s="305" t="inlineStr">
        <is>
          <t>CO2</t>
        </is>
      </c>
      <c r="AW28" s="305" t="inlineStr">
        <is>
          <t>正向</t>
        </is>
      </c>
      <c r="AX28" s="305" t="inlineStr">
        <is>
          <t>生态保护；生物多样性保护；适应气候变化</t>
        </is>
      </c>
      <c r="AY28" s="305" t="inlineStr">
        <is>
          <t>《国务院办公厅关于加强草原保护修复的若干意见》（国办发〔2021〕7号）</t>
        </is>
      </c>
      <c r="AZ28" s="305" t="inlineStr">
        <is>
          <t>https://www.gov.cn/zhengce/content/2021-03/30/content_5596791.htm</t>
        </is>
      </c>
      <c r="BA28" s="305" t="inlineStr">
        <is>
          <t>《中华人民共和国草原法》：http://www.npc.gov.cn/npc/c1772/c21116/c21297/c21305/201905/t20190521_180532.html；2002年《国务院关于加强草原保护与建设的若干意见》（国发〔2002〕19号，旧版，已废止）：https://www.gov.cn/gongbao/content/2002/content_61781.htm</t>
        </is>
      </c>
    </row>
    <row r="29">
      <c r="A29" s="305" t="inlineStr">
        <is>
          <t>CHNFRMECMI03S000</t>
        </is>
      </c>
      <c r="B29" s="305" t="inlineStr">
        <is>
          <t>工具</t>
        </is>
      </c>
      <c r="C29" s="305" t="inlineStr">
        <is>
          <t>框架性规制</t>
        </is>
      </c>
      <c r="D29" s="305" t="inlineStr">
        <is>
          <t>生态系统保护制度</t>
        </is>
      </c>
      <c r="E29" s="305" t="inlineStr">
        <is>
          <t>农业、林业和其他土地利用</t>
        </is>
      </c>
      <c r="F29" s="305" t="inlineStr">
        <is>
          <t>湿地</t>
        </is>
      </c>
      <c r="G29" s="305" t="inlineStr">
        <is>
          <t>湿地保护修复制度</t>
        </is>
      </c>
      <c r="H29" s="305" t="inlineStr">
        <is>
          <t>Wetland Protection and Restoration System</t>
        </is>
      </c>
      <c r="I29" s="305" t="inlineStr">
        <is>
          <t>N/A</t>
        </is>
      </c>
      <c r="J29" s="305" t="inlineStr">
        <is>
          <t>湿地保护修复制度是对全国湿地资源实施全面保护和退化修复的监管制度框架。该制度由《国务院办公厅关于湿地保护修复制度方案的通知》（国办发〔2016〕89号，2016年11月28日）建立，要求实行湿地面积总量管控，确保全国湿地总面积不低于8亿亩；建立湿地分级保护管理制度，将重要湿地纳入生态保护红线；实施湿地用途管制和占用审批制度。2021年12月24日，《中华人民共和国湿地保护法》由第十三届全国人大常委会第三十二次会议审议通过（自2022年6月1日起施行），将湿地保护修复制度从行政方案上升为法律制度。全国湿地面积约5635万公顷（含内陆湿地、近海与海岸湿地）。</t>
        </is>
      </c>
      <c r="K29" s="305" t="inlineStr">
        <is>
          <t>生态保护；生物多样性保护；减缓气候变化</t>
        </is>
      </c>
      <c r="L29" s="305" t="inlineStr">
        <is>
          <t>间接</t>
        </is>
      </c>
      <c r="M29" s="305" t="inlineStr">
        <is>
          <t>供给侧</t>
        </is>
      </c>
      <c r="N29" s="305" t="inlineStr">
        <is>
          <t>中国</t>
        </is>
      </c>
      <c r="O29" s="305" t="inlineStr">
        <is>
          <t>国家</t>
        </is>
      </c>
      <c r="P29" s="305" t="inlineStr">
        <is>
          <t>N/A</t>
        </is>
      </c>
      <c r="Q29" s="305" t="inlineStr">
        <is>
          <t>28/11/2016</t>
        </is>
      </c>
      <c r="R29" s="305" t="inlineStr">
        <is>
          <t>28/11/2016</t>
        </is>
      </c>
      <c r="S29" s="305" t="inlineStr">
        <is>
          <t>N/A</t>
        </is>
      </c>
      <c r="T29" s="305" t="inlineStr">
        <is>
          <t>24/12/2021</t>
        </is>
      </c>
      <c r="U29" s="305" t="inlineStr">
        <is>
          <t>2021年12月24日，《中华人民共和国湿地保护法》（主席令第102号）由第十三届全国人大常委会第三十二次会议审议通过，自2022年6月1日起施行。该法将2016年《湿地保护修复制度方案》确立的行政制度框架上升为法律制度，首次在国家法律层面明确湿地的定义和范围，建立湿地分级管理和名录制度，设定湿地占用审批和占补平衡要求，强化了法律责任的处罚力度。</t>
        </is>
      </c>
      <c r="V29" s="305">
        <f>IF(R29="","生效",IF(R29="N/A","生效",IF(TODAY()&lt;DATE(VALUE(RIGHT(R29,4)),VALUE(MID(R29,4,2)),VALUE(LEFT(R29,2))),"计划实施",IF(S29="","生效",IF(S29="N/A","生效",IF(TODAY()&lt;DATE(VALUE(RIGHT(S29,4)),VALUE(MID(S29,4,2)),VALUE(LEFT(S29,2))),"生效","已终止"))))))</f>
        <v/>
      </c>
      <c r="W29" s="305" t="inlineStr">
        <is>
          <t>国家林业和草原局；自然资源部；生态环境部</t>
        </is>
      </c>
      <c r="X29" s="305" t="inlineStr">
        <is>
          <t>湿地</t>
        </is>
      </c>
      <c r="Y29" s="305" t="inlineStr">
        <is>
          <t>既有</t>
        </is>
      </c>
      <c r="Z29" s="305" t="inlineStr">
        <is>
          <t>全国所有湿地资源，包括内陆湿地（河流湿地、湖泊湿地、沼泽湿地、人工湿地）和近海与海岸湿地。全国湿地总面积约5635万公顷，其中自然湿地约4667万公顷。湿地实行分级保护管理：重要湿地纳入生态保护红线，一般湿地纳入地方保护名录。未经批准不得擅自占用湿地或改变湿地用途。</t>
        </is>
      </c>
      <c r="AA29" s="305" t="inlineStr">
        <is>
          <t>N/A</t>
        </is>
      </c>
      <c r="AB29" s="305" t="inlineStr">
        <is>
          <t>N/A</t>
        </is>
      </c>
      <c r="AC29" s="305" t="inlineStr">
        <is>
          <t>地方政府湿地保护主管部门；湿地占用单位</t>
        </is>
      </c>
      <c r="AD29" s="305" t="inlineStr">
        <is>
          <t>地方政府湿地保护主管部门和湿地占用单位。县级以上地方人民政府负责本行政区域内的湿地保护修复工作，编制湿地保护规划并组织实施。湿地占用单位须依法办理占用审批手续并实施湿地占补平衡或生态补偿。鼓励社会力量参与湿地保护和修复。</t>
        </is>
      </c>
      <c r="AE29" s="305" t="inlineStr">
        <is>
          <t>保护或修复（生态系统）</t>
        </is>
      </c>
      <c r="AF29" s="305" t="inlineStr">
        <is>
          <t>实行湿地面积总量管控，全国湿地总面积不低于8亿亩；建立湿地分级保护管理制度，发布国家和地方重要湿地名录；实施湿地用途管制，严格限制湿地占用和用途变更；对退化湿地实施生态修复和补水工程；建立湿地监测评价和信息发布制度。</t>
        </is>
      </c>
      <c r="AG29" s="305" t="inlineStr">
        <is>
          <t>N/A</t>
        </is>
      </c>
      <c r="AH29" s="305" t="inlineStr">
        <is>
          <t>N/A</t>
        </is>
      </c>
      <c r="AI29" s="305" t="inlineStr">
        <is>
          <t>N/A</t>
        </is>
      </c>
      <c r="AJ29" s="305" t="inlineStr">
        <is>
          <t>1）实行湿地面积总量管控，全国湿地总面积不低于8亿亩（约5333万公顷），各省湿地面积管控目标由国务院确定下达；2）建立湿地分级管理制度，重要湿地由国务院或省级政府发布名录并纳入生态保护红线；3）严格湿地用途管制，经批准占用湿地的须实行“先补后占、占补平衡”或缴纳湿地生态补偿费；4）地方政府须编制湿地保护规划并纳入国土空间规划；5）禁止擅自开垦、填埋湿地或者改变湿地用途。</t>
        </is>
      </c>
      <c r="AK29" s="305" t="inlineStr">
        <is>
          <t>N/A</t>
        </is>
      </c>
      <c r="AL29" s="305" t="inlineStr">
        <is>
          <t>N/A</t>
        </is>
      </c>
      <c r="AM29" s="305" t="inlineStr">
        <is>
          <t>监督检查；遥感监测；年度报告</t>
        </is>
      </c>
      <c r="AN29" s="305" t="inlineStr">
        <is>
          <t>国家林业和草原局会同有关部门对全国湿地保护修复情况进行监督检查，建立全国湿地监测网络和信息管理平台。利用卫星遥感、无人机等技术手段对湿地面积变化进行动态监测。地方政府须定期报告湿地保护修复情况。建立破坏湿地行为举报制度。定期发布全国湿地保护状况报告。</t>
        </is>
      </c>
      <c r="AO29" s="305" t="inlineStr">
        <is>
          <t>行政处罚；罚款；刑事责任；生态损害赔偿；约谈</t>
        </is>
      </c>
      <c r="AP29" s="305" t="inlineStr">
        <is>
          <t>对擅自开垦、填埋湿地的，责令限期恢复湿地，并处恢复湿地费用1至5倍罚款。对未经批准擅自占用湿地的，责令限期恢复，并处每平方米100至500元罚款。对造成湿地严重破坏的，依法追究生态损害赔偿责任。对涉嫌犯罪的，移送司法机关追究刑事责任。对湿地保护不力的地方政府，由上级政府进行约谈并限期整改。</t>
        </is>
      </c>
      <c r="AQ29" s="305" t="inlineStr">
        <is>
          <t>中央财政湿地保护补助；生态补偿</t>
        </is>
      </c>
      <c r="AR29" s="305" t="inlineStr">
        <is>
          <t>中央财政安排湿地保护补助资金，用于重要湿地保护修复和生态补水。建立湿地生态保护补偿制度，对因保护湿地而利益受损的单位和个人给予合理补偿。优先安排湿地保护区域的居民参与湿地管护工作。鼓励社会资本参与湿地保护修复。</t>
        </is>
      </c>
      <c r="AS29" s="305" t="inlineStr">
        <is>
          <t>覆盖全国湿地约5635万公顷（含内陆湿地和近海与海岸湿地）。据学术研究估算，中国湿地碳储量约168.7亿吨碳（约618.8亿吨CO₂当量），年净碳汇约1.20亿吨碳（约4.40亿吨CO₂/年）（来源：Xiao et al., 2019, Global Change Biology; 基于IPCC湿地碳计量方法的学术估算）</t>
        </is>
      </c>
      <c r="AT29" s="305" t="inlineStr">
        <is>
          <t>基于学术估算，中国湿地年碳汇约4.40亿吨CO₂/年，约占2021年全国温室气体排放总量（不含LULUCF，约143.14亿吨CO₂当量）的3%（来源：碳汇数据来自Xiao et al., 2019; 排放总量数据来自《中国气候变化第一次双年透明度报告》，2025年公布，引用2021年清单数据）</t>
        </is>
      </c>
      <c r="AU29" s="305" t="inlineStr">
        <is>
          <t>N/A</t>
        </is>
      </c>
      <c r="AV29" s="305" t="inlineStr">
        <is>
          <t>CO2；CH4</t>
        </is>
      </c>
      <c r="AW29" s="305" t="inlineStr">
        <is>
          <t>正向</t>
        </is>
      </c>
      <c r="AX29" s="305" t="inlineStr">
        <is>
          <t>生态保护；生物多样性保护；适应气候变化</t>
        </is>
      </c>
      <c r="AY29" s="305" t="inlineStr">
        <is>
          <t>《国务院办公厅关于印发湿地保护修复制度方案的通知》（国办发〔2016〕89号）</t>
        </is>
      </c>
      <c r="AZ29" s="305" t="inlineStr">
        <is>
          <t>https://www.gov.cn/zhengce/content/2016-12/12/content_5146928.htm</t>
        </is>
      </c>
      <c r="BA29" s="305" t="inlineStr">
        <is>
          <t>《中华人民共和国湿地保护法》：http://www.npc.gov.cn/npc/c2/c30834/202112/t20211224_315589.html</t>
        </is>
      </c>
    </row>
    <row r="30">
      <c r="A30" s="305" t="inlineStr">
        <is>
          <t>CHNFRMTRSI01S000</t>
        </is>
      </c>
      <c r="B30" s="305" t="inlineStr">
        <is>
          <t>工具</t>
        </is>
      </c>
      <c r="C30" s="305" t="inlineStr">
        <is>
          <t>框架性规制</t>
        </is>
      </c>
      <c r="D30" s="305" t="inlineStr">
        <is>
          <t>目标责任制度</t>
        </is>
      </c>
      <c r="E30" s="305" t="inlineStr">
        <is>
          <t>跨部门</t>
        </is>
      </c>
      <c r="F30" s="305" t="inlineStr">
        <is>
          <t>N/A</t>
        </is>
      </c>
      <c r="G30" s="305" t="inlineStr">
        <is>
          <t>能源消费强度和总量双控制度</t>
        </is>
      </c>
      <c r="H30" s="305" t="inlineStr">
        <is>
          <t>Energy Consumption Intensity and Total Control System</t>
        </is>
      </c>
      <c r="I30" s="305" t="inlineStr">
        <is>
          <t>N/A</t>
        </is>
      </c>
      <c r="J30" s="305" t="inlineStr">
        <is>
          <t>能源消费强度和总量双控制度是中国“十三五”规划（2016—2020年）确立的约束性目标管理制度，对省级行政区域设定单位GDP能源消耗降低和能源消费总量控制目标，将国家目标逐级分解至省级政府和重点用能单位，并对目标完成情况进行年度监测、评价和考核问责。该制度通过控制化石能源消费总量和强度，推动能源结构优化和温室气体减排。</t>
        </is>
      </c>
      <c r="K30" s="305" t="inlineStr">
        <is>
          <t>能源效率；节能；能源安全</t>
        </is>
      </c>
      <c r="L30" s="305" t="inlineStr">
        <is>
          <t>直接</t>
        </is>
      </c>
      <c r="M30" s="305" t="inlineStr">
        <is>
          <t>需求侧</t>
        </is>
      </c>
      <c r="N30" s="305" t="inlineStr">
        <is>
          <t>中国</t>
        </is>
      </c>
      <c r="O30" s="305" t="inlineStr">
        <is>
          <t>国家</t>
        </is>
      </c>
      <c r="P30" s="305" t="inlineStr">
        <is>
          <t>N/A</t>
        </is>
      </c>
      <c r="Q30" s="305" t="inlineStr">
        <is>
          <t>20/12/2016</t>
        </is>
      </c>
      <c r="R30" s="305" t="inlineStr">
        <is>
          <t>20/12/2016</t>
        </is>
      </c>
      <c r="S30" s="305" t="inlineStr">
        <is>
          <t>N/A</t>
        </is>
      </c>
      <c r="T30" s="305" t="inlineStr">
        <is>
          <t>11/09/2021</t>
        </is>
      </c>
      <c r="U30" s="305" t="inlineStr">
        <is>
          <t>2021年9月11日，国家发展改革委印发《完善能源消费强度和总量双控制度方案》（发改环资〔2021〕1310号），对目标设置、分解落实、监测预警和考核评价机制作出进一步完善，增加了可再生能源消费不纳入能源消费总量考核等弹性规定。</t>
        </is>
      </c>
      <c r="V30" s="305">
        <f>IF(R30="","生效",IF(R30="N/A","生效",IF(TODAY()&lt;DATE(VALUE(RIGHT(R30,4)),VALUE(MID(R30,4,2)),VALUE(LEFT(R30,2))),"计划实施",IF(S30="","生效",IF(S30="N/A","生效",IF(TODAY()&lt;DATE(VALUE(RIGHT(S30,4)),VALUE(MID(S30,4,2)),VALUE(LEFT(S30,2))),"生效","已终止"))))))</f>
        <v/>
      </c>
      <c r="W30" s="305" t="inlineStr">
        <is>
          <t>国家发展和改革委员会；国务院；省级人民政府</t>
        </is>
      </c>
      <c r="X30" s="305" t="inlineStr">
        <is>
          <t>N/A</t>
        </is>
      </c>
      <c r="Y30" s="305" t="inlineStr">
        <is>
          <t>N/A</t>
        </is>
      </c>
      <c r="Z30" s="305" t="inlineStr">
        <is>
          <t>N/A</t>
        </is>
      </c>
      <c r="AA30" s="305" t="inlineStr">
        <is>
          <t>N/A</t>
        </is>
      </c>
      <c r="AB30" s="305" t="inlineStr">
        <is>
          <t>N/A</t>
        </is>
      </c>
      <c r="AC30" s="305" t="inlineStr">
        <is>
          <t>企业；政府</t>
        </is>
      </c>
      <c r="AD30" s="305" t="inlineStr">
        <is>
          <t>各省、自治区、直辖市人民政府对本行政区能源消费总量和强度控制负总责；年综合能源消费量达到限定标准的重点用能单位须履行节能目标责任。</t>
        </is>
      </c>
      <c r="AE30" s="305" t="inlineStr">
        <is>
          <t>消费（使用）</t>
        </is>
      </c>
      <c r="AF30" s="305" t="inlineStr">
        <is>
          <t>化石能源和非化石能源的消费活动。省级政府须将能源消费总量和强度控制在国家下达的目标范围内，重点用能单位须将能源消费控制在核定的总量和强度指标内。新建高耗能项目须通过节能审查，确保符合区域能源消费总量和强度控制要求。</t>
        </is>
      </c>
      <c r="AG30" s="305" t="inlineStr">
        <is>
          <t>约束性指标，按五年规划期设定</t>
        </is>
      </c>
      <c r="AH30" s="305" t="inlineStr">
        <is>
          <t>吨标准煤（总量）；吨标准煤/万元GDP（强度）</t>
        </is>
      </c>
      <c r="AI30" s="305" t="inlineStr">
        <is>
          <t>“十三五”期间全国单位GDP能耗降低15%，能源消费总量控制在50亿吨标准煤以内；“十四五”期间全国单位GDP能耗降低13.5%。各省目标由国家发展改革委分解下达。</t>
        </is>
      </c>
      <c r="AJ30" s="305" t="inlineStr">
        <is>
          <t>1）国家将能源消费强度和总量双控目标作为约束性指标纳入国民经济和社会发展规划；2）省级政府将国家下达的双控目标分解至地市级政府和重点用能单位；3）重点用能单位须制定节能规划，建立能源管理体系，报告能源利用状况；4）新建、改建和扩建高耗能项目须通过节能审查，确保符合能源消费总量和强度控制要求。</t>
        </is>
      </c>
      <c r="AK30" s="305" t="inlineStr">
        <is>
          <t>N/A</t>
        </is>
      </c>
      <c r="AL30" s="305" t="inlineStr">
        <is>
          <t>N/A</t>
        </is>
      </c>
      <c r="AM30" s="305" t="inlineStr">
        <is>
          <t>目标责任评价考核；监测预警</t>
        </is>
      </c>
      <c r="AN30" s="305" t="inlineStr">
        <is>
          <t>国家发展改革委会同有关部门建立能源消费总量和强度监测预警机制，按季度发布各地区能耗双控目标完成情况晴雨表，对进度严重滞后的地区进行预警。省级政府每年向国务院报告能源消费总量和强度控制目标完成情况。重点用能单位每年向节能主管部门报告能源利用状况，并接受节能监察。</t>
        </is>
      </c>
      <c r="AO30" s="305" t="inlineStr">
        <is>
          <t>目标责任考核；问责约谈；项目限批</t>
        </is>
      </c>
      <c r="AP30" s="305" t="inlineStr">
        <is>
          <t>省级政府能耗双控目标完成情况纳入生态文明建设评价考核体系，作为领导班子和领导干部综合考核评价的重要依据。未完成目标的地区由国务院节能主管部门约谈，并暂停审批该地区新建高耗能项目。重点用能单位未完成节能目标的，予以通报批评并限期整改；逾期未整改的，依法予以处罚。</t>
        </is>
      </c>
      <c r="AQ30" s="305" t="inlineStr">
        <is>
          <t>其他激励或支持</t>
        </is>
      </c>
      <c r="AR30" s="305" t="inlineStr">
        <is>
          <t>国家通过节能减排财政补助资金、节能技术改造奖励、合同能源管理税收优惠、绿色金融等政策措施，鼓励和支持各地区、各用能单位开展节能降耗工作。对超额完成能耗双控目标的地区，在能源消费总量指标分配中给予适当倾斜。</t>
        </is>
      </c>
      <c r="AS30" s="305" t="inlineStr">
        <is>
          <t>N/A</t>
        </is>
      </c>
      <c r="AT30" s="305" t="inlineStr">
        <is>
          <t>N/A</t>
        </is>
      </c>
      <c r="AU30" s="305" t="inlineStr">
        <is>
          <t>B05; B06; B07; B08; B09; C10; C11; C12; C13; C14; C15; C16; C17; C18; C19; C20; C21; C22; C23; C24; C25; C26; C27; C28; C29; C30; C31; C32; C33; D35; F41; F42; F43; H49</t>
        </is>
      </c>
      <c r="AV30" s="305" t="inlineStr">
        <is>
          <t>CO2</t>
        </is>
      </c>
      <c r="AW30" s="305" t="inlineStr">
        <is>
          <t>正向</t>
        </is>
      </c>
      <c r="AX30" s="305" t="inlineStr">
        <is>
          <t>节能；污染防治；能源安全</t>
        </is>
      </c>
      <c r="AY30" s="305" t="inlineStr">
        <is>
          <t>国务院关于印发“十三五”节能减排综合工作方案的通知</t>
        </is>
      </c>
      <c r="AZ30" s="305" t="inlineStr">
        <is>
          <t>https://www.gov.cn/zhengce/content/2017-01/05/content_5156789.htm</t>
        </is>
      </c>
      <c r="BA30" s="305" t="inlineStr">
        <is>
          <t>《中华人民共和国节约能源法》（2018年修正）：https://flk.npc.gov.cn/detail2.html?ZmY4MDgxODE2ZjEzNWY0NjAxNmYyMTY5MjAxNTExMjk%3D | 《完善能源消费强度和总量双控制度方案》（发改环资〔2021〕1310号）：https://www.ndrc.gov.cn/xxgk/zcfb/tz/202109/t20210916_1296856.html</t>
        </is>
      </c>
    </row>
    <row r="31">
      <c r="A31" s="305" t="inlineStr">
        <is>
          <t>CHNFRMTRSI02S000</t>
        </is>
      </c>
      <c r="B31" s="305" t="inlineStr">
        <is>
          <t>工具</t>
        </is>
      </c>
      <c r="C31" s="305" t="inlineStr">
        <is>
          <t>框架性规制</t>
        </is>
      </c>
      <c r="D31" s="305" t="inlineStr">
        <is>
          <t>目标责任制度</t>
        </is>
      </c>
      <c r="E31" s="305" t="inlineStr">
        <is>
          <t>跨部门</t>
        </is>
      </c>
      <c r="F31" s="305" t="inlineStr">
        <is>
          <t>N/A</t>
        </is>
      </c>
      <c r="G31" s="305" t="inlineStr">
        <is>
          <t>碳排放强度和总量双控制度</t>
        </is>
      </c>
      <c r="H31" s="305" t="inlineStr">
        <is>
          <t>Carbon Emission Intensity and Total Control System</t>
        </is>
      </c>
      <c r="I31" s="305" t="inlineStr">
        <is>
          <t>N/A</t>
        </is>
      </c>
      <c r="J31" s="305" t="inlineStr">
        <is>
          <t>碳排放强度和总量双控制度是中国推动能耗双控向碳排放双控全面转型的新制度框架。该制度建立国家层面的碳排放强度降低和碳排放总量控制目标，逐级分解至省级政府和重点排放单位，实行碳排放预算管理，并对目标完成情况进行监测、评估和考核问责。该制度旨在从源头控制温室气体排放，是实现碳达峰碳中和目标的核心治理制度。</t>
        </is>
      </c>
      <c r="K31" s="305" t="inlineStr">
        <is>
          <t>减缓气候变化</t>
        </is>
      </c>
      <c r="L31" s="305" t="inlineStr">
        <is>
          <t>直接</t>
        </is>
      </c>
      <c r="M31" s="305" t="inlineStr">
        <is>
          <t>供给侧</t>
        </is>
      </c>
      <c r="N31" s="305" t="inlineStr">
        <is>
          <t>中国</t>
        </is>
      </c>
      <c r="O31" s="305" t="inlineStr">
        <is>
          <t>国家</t>
        </is>
      </c>
      <c r="P31" s="305" t="inlineStr">
        <is>
          <t>N/A</t>
        </is>
      </c>
      <c r="Q31" s="305" t="inlineStr">
        <is>
          <t>30/07/2024</t>
        </is>
      </c>
      <c r="R31" s="305" t="inlineStr">
        <is>
          <t>30/07/2024</t>
        </is>
      </c>
      <c r="S31" s="305" t="inlineStr">
        <is>
          <t>N/A</t>
        </is>
      </c>
      <c r="T31" s="305" t="inlineStr">
        <is>
          <t>N/A</t>
        </is>
      </c>
      <c r="U31" s="305" t="inlineStr">
        <is>
          <t>N/A</t>
        </is>
      </c>
      <c r="V31" s="305">
        <f>IF(R31="","生效",IF(R31="N/A","生效",IF(TODAY()&lt;DATE(VALUE(RIGHT(R31,4)),VALUE(MID(R31,4,2)),VALUE(LEFT(R31,2))),"计划实施",IF(S31="","生效",IF(S31="N/A","生效",IF(TODAY()&lt;DATE(VALUE(RIGHT(S31,4)),VALUE(MID(S31,4,2)),VALUE(LEFT(S31,2))),"生效","已终止"))))))</f>
        <v/>
      </c>
      <c r="W31" s="305" t="inlineStr">
        <is>
          <t>国家发展和改革委员会；国务院；省级人民政府</t>
        </is>
      </c>
      <c r="X31" s="305" t="inlineStr">
        <is>
          <t>N/A</t>
        </is>
      </c>
      <c r="Y31" s="305" t="inlineStr">
        <is>
          <t>N/A</t>
        </is>
      </c>
      <c r="Z31" s="305" t="inlineStr">
        <is>
          <t>N/A</t>
        </is>
      </c>
      <c r="AA31" s="305" t="inlineStr">
        <is>
          <t>N/A</t>
        </is>
      </c>
      <c r="AB31" s="305" t="inlineStr">
        <is>
          <t>N/A</t>
        </is>
      </c>
      <c r="AC31" s="305" t="inlineStr">
        <is>
          <t>企业；政府</t>
        </is>
      </c>
      <c r="AD31" s="305" t="inlineStr">
        <is>
          <t>各省、自治区、直辖市人民政府对本行政区碳排放总量和强度控制负总责；年温室气体排放量达到限定标准的重点排放单位须履行碳排放控制目标责任。</t>
        </is>
      </c>
      <c r="AE31" s="305" t="inlineStr">
        <is>
          <t>生产</t>
        </is>
      </c>
      <c r="AF31" s="305" t="inlineStr">
        <is>
          <t>化石能源燃烧、工业生产过程等温室气体排放活动。省级政府须将碳排放总量和强度控制在国家下达的目标范围内。碳排放双控制度实行碳排放预算管理，将碳排放指标纳入国民经济和社会发展规划，并通过碳减排项目和碳汇交易实现弹性管控。</t>
        </is>
      </c>
      <c r="AG31" s="305" t="inlineStr">
        <is>
          <t>约束性指标，按五年规划期设定</t>
        </is>
      </c>
      <c r="AH31" s="305" t="inlineStr">
        <is>
          <t>吨CO₂（总量）；吨CO₂/万元GDP（强度）</t>
        </is>
      </c>
      <c r="AI31" s="305" t="inlineStr">
        <is>
          <t>“十五五”规划（2026—2030年）期间将以碳排放强度和总量双控替代能耗双控，具体指标数值由国家在“十五五”规划纲要中确定。过渡期内实行碳排放双控与能耗双控并行的弹性管理制度。</t>
        </is>
      </c>
      <c r="AJ31" s="305" t="inlineStr">
        <is>
          <t>1）国家将碳排放强度和总量双控目标作为约束性指标纳入国民经济和社会发展规划；2）省级政府将国家下达的碳排放双控目标分解至地市级政府和重点排放单位；3）建立碳排放预算管理制度，将碳排放指标纳入固定资产投资项目节能审查和环评审批；4）重点排放单位须建立碳排放管理体系，编制碳排放报告，接受碳排放核查。</t>
        </is>
      </c>
      <c r="AK31" s="305" t="inlineStr">
        <is>
          <t>N/A</t>
        </is>
      </c>
      <c r="AL31" s="305" t="inlineStr">
        <is>
          <t>N/A</t>
        </is>
      </c>
      <c r="AM31" s="305" t="inlineStr">
        <is>
          <t>目标责任评价考核；监测预警</t>
        </is>
      </c>
      <c r="AN31" s="305" t="inlineStr">
        <is>
          <t>国家发展改革委会同生态环境部建立碳排放总量和强度监测预警机制，对各省碳排放双控目标完成情况进行年度评价和中期评估。省级政府每年报告碳排放双控目标完成情况。重点排放单位须建立碳排放监测计划，按年度编制温室气体排放报告并接受第三方核查。</t>
        </is>
      </c>
      <c r="AO31" s="305" t="inlineStr">
        <is>
          <t>目标责任考核；问责约谈；项目限批</t>
        </is>
      </c>
      <c r="AP31" s="305" t="inlineStr">
        <is>
          <t>省级政府碳排放双控目标完成情况纳入碳达峰碳中和工作评价考核体系，作为领导班子和领导干部综合考核评价的重要依据。未完成目标的地区由国务院有关部门约谈，并采取项目限批等措施。重点排放单位未完成碳排放控制目标的，责令限期整改；逾期未整改的，依法予以处罚。</t>
        </is>
      </c>
      <c r="AQ31" s="305" t="inlineStr">
        <is>
          <t>其他激励或支持</t>
        </is>
      </c>
      <c r="AR31" s="305" t="inlineStr">
        <is>
          <t>国家通过碳减排项目支持、碳普惠机制、碳排放权交易、绿色金融等政策措施，鼓励和支持各地区、各排放单位开展碳减排工作。对碳排放双控成效显著的地区，在碳排放指标分配和财政转移支付中给予倾斜支持。</t>
        </is>
      </c>
      <c r="AS31" s="305" t="inlineStr">
        <is>
          <t>N/A</t>
        </is>
      </c>
      <c r="AT31" s="305" t="inlineStr">
        <is>
          <t>N/A</t>
        </is>
      </c>
      <c r="AU31" s="305" t="inlineStr">
        <is>
          <t>B05; B06; B07; B08; B09; C10; C11; C12; C13; C14; C15; C16; C17; C18; C19; C20; C21; C22; C23; C24; C25; C26; C27; C28; C29; C30; C31; C32; C33; D35; F41; F42; F43; H49</t>
        </is>
      </c>
      <c r="AV31" s="305" t="inlineStr">
        <is>
          <t>CO2</t>
        </is>
      </c>
      <c r="AW31" s="305" t="inlineStr">
        <is>
          <t>正向</t>
        </is>
      </c>
      <c r="AX31" s="305" t="inlineStr">
        <is>
          <t>节能；污染防治；技术创新；产业发展</t>
        </is>
      </c>
      <c r="AY31" s="305" t="inlineStr">
        <is>
          <t>国务院办公厅关于印发《加快构建碳排放双控制度体系工作方案》的通知</t>
        </is>
      </c>
      <c r="AZ31" s="305" t="inlineStr">
        <is>
          <t>https://www.gov.cn/zhengce/content/202408/content_6966079.htm</t>
        </is>
      </c>
      <c r="BA31" s="305" t="inlineStr">
        <is>
          <t>《中共中央 国务院关于加快经济社会发展全面绿色转型的意见》（2024年7月）：https://www.gov.cn/zhengce/202408/content_6967663.htm</t>
        </is>
      </c>
    </row>
    <row r="32">
      <c r="A32" s="305" t="inlineStr">
        <is>
          <t>CHNFRMTRSI03S000</t>
        </is>
      </c>
      <c r="B32" s="305" t="inlineStr">
        <is>
          <t>工具</t>
        </is>
      </c>
      <c r="C32" s="305" t="inlineStr">
        <is>
          <t>框架性规制</t>
        </is>
      </c>
      <c r="D32" s="305" t="inlineStr">
        <is>
          <t>目标责任制度</t>
        </is>
      </c>
      <c r="E32" s="305" t="inlineStr">
        <is>
          <t>跨部门</t>
        </is>
      </c>
      <c r="F32" s="305" t="inlineStr">
        <is>
          <t>N/A</t>
        </is>
      </c>
      <c r="G32" s="305" t="inlineStr">
        <is>
          <t>碳达峰碳中和综合评价考核制度</t>
        </is>
      </c>
      <c r="H32" s="305" t="inlineStr">
        <is>
          <t>Comprehensive Carbon Peak and Carbon Neutrality Evaluation and Assessment System</t>
        </is>
      </c>
      <c r="I32" s="305" t="inlineStr">
        <is>
          <t>N/A</t>
        </is>
      </c>
      <c r="J32" s="305" t="inlineStr">
        <is>
          <t>碳达峰碳中和综合评价考核制度是对省级党委和政府落实碳达峰碳中和目标任务情况进行年度评价考核的党政同责治理制度。该制度建立“5+9”评价考核指标体系，涵盖碳排放总量、碳排放强度降低、煤炭消费总量、石油消费总量和非化石能源消费占比5项控制指标，以及节能、工业、城乡建设、交通运输、公共机构、碳排放权交易和森林碳汇等领域9项支撑指标。考核结果分为优秀、合格和不合格三个等次，作为领导班子和领导干部综合考核评价、选拔任用和监督管理的重要参考。</t>
        </is>
      </c>
      <c r="K32" s="305" t="inlineStr">
        <is>
          <t>减缓气候变化</t>
        </is>
      </c>
      <c r="L32" s="305" t="inlineStr">
        <is>
          <t>直接</t>
        </is>
      </c>
      <c r="M32" s="305" t="inlineStr">
        <is>
          <t>供给侧</t>
        </is>
      </c>
      <c r="N32" s="305" t="inlineStr">
        <is>
          <t>中国</t>
        </is>
      </c>
      <c r="O32" s="305" t="inlineStr">
        <is>
          <t>国家</t>
        </is>
      </c>
      <c r="P32" s="305" t="inlineStr">
        <is>
          <t>N/A</t>
        </is>
      </c>
      <c r="Q32" s="305" t="inlineStr">
        <is>
          <t>12/04/2026</t>
        </is>
      </c>
      <c r="R32" s="305" t="inlineStr">
        <is>
          <t>12/04/2026</t>
        </is>
      </c>
      <c r="S32" s="305" t="inlineStr">
        <is>
          <t>N/A</t>
        </is>
      </c>
      <c r="T32" s="305" t="inlineStr">
        <is>
          <t>N/A</t>
        </is>
      </c>
      <c r="U32" s="305" t="inlineStr">
        <is>
          <t>N/A</t>
        </is>
      </c>
      <c r="V32" s="305">
        <f>IF(R32="","生效",IF(R32="N/A","生效",IF(TODAY()&lt;DATE(VALUE(RIGHT(R32,4)),VALUE(MID(R32,4,2)),VALUE(LEFT(R32,2))),"计划实施",IF(S32="","生效",IF(S32="N/A","生效",IF(TODAY()&lt;DATE(VALUE(RIGHT(S32,4)),VALUE(MID(S32,4,2)),VALUE(LEFT(S32,2))),"生效","已终止"))))))</f>
        <v/>
      </c>
      <c r="W32" s="305" t="inlineStr">
        <is>
          <t>中共中央组织部；国家发展和改革委员会；国务院；省级人民政府</t>
        </is>
      </c>
      <c r="X32" s="305" t="inlineStr">
        <is>
          <t>N/A</t>
        </is>
      </c>
      <c r="Y32" s="305" t="inlineStr">
        <is>
          <t>N/A</t>
        </is>
      </c>
      <c r="Z32" s="305" t="inlineStr">
        <is>
          <t>N/A</t>
        </is>
      </c>
      <c r="AA32" s="305" t="inlineStr">
        <is>
          <t>N/A</t>
        </is>
      </c>
      <c r="AB32" s="305" t="inlineStr">
        <is>
          <t>N/A</t>
        </is>
      </c>
      <c r="AC32" s="305" t="inlineStr">
        <is>
          <t>政府</t>
        </is>
      </c>
      <c r="AD32" s="305" t="inlineStr">
        <is>
          <t>各省、自治区、直辖市党委和政府对本行政区碳达峰碳中和目标任务完成情况负总责，实行党政同责、一岗双责。中央组织部统筹指导，国家发展改革委会同有关部门组织实施评价考核。</t>
        </is>
      </c>
      <c r="AE32" s="305" t="inlineStr">
        <is>
          <t>生产</t>
        </is>
      </c>
      <c r="AF32" s="305" t="inlineStr">
        <is>
          <t>化石能源燃烧、工业生产过程等温室气体排放活动，以及能源消费、城乡建设、交通运输、公共机构运营和森林碳汇等涉及碳排放和碳吸收的各类活动。省级党委和政府须确保完成国家设定的碳排放总量和强度等5项控制指标和9项支撑指标，推动经济社会发展全面绿色转型。</t>
        </is>
      </c>
      <c r="AG32" s="305" t="inlineStr">
        <is>
          <t>约束性指标，按年度设定</t>
        </is>
      </c>
      <c r="AH32" s="305" t="inlineStr">
        <is>
          <t>5项控制指标+9项支撑指标；等次：优秀、合格、不合格</t>
        </is>
      </c>
      <c r="AI32" s="305" t="inlineStr">
        <is>
          <t>“十五五”时期目标为2030年碳排放强度比2005年降低65%以上，非化石能源消费占比达到25%左右，实现煤炭消费总量和石油消费总量达峰。控制指标全部达标且支撑指标全部达标为优秀；1项及以上控制指标不达标或3项及以上支撑指标不达标为不合格；其余为合格。</t>
        </is>
      </c>
      <c r="AJ32" s="305" t="inlineStr">
        <is>
          <t>1）省级党委和政府对本行政区碳达峰碳中和目标任务负总责，实行党政同责、一岗双责；2）国家设定碳排放总量、碳排放强度降低、煤炭消费总量、石油消费总量和非化石能源消费占比5项控制指标，以及单位地区生产总值能源消耗降低、清洁能源电量占比、工业能耗和碳排放降低、“两高”项目碳排放置换和节能降碳审查、城乡建设绿色低碳转型、交通运输绿色低碳转型、公共机构碳排放强度降低、碳排放权交易市场覆盖行业碳排放控制和森林蓄积量增长等支撑指标；3）按年度开展评价考核，于考核年度次年实施，程序包括地方自评、部门评价、实地核验和综合评定四个步骤；4）考核结果报党中央、国务院审定后反馈各省党委和政府，抄送中央纪委国家监委，作为领导班子和领导干部综合考核评价、选拔任用和监督管理的重要参考。</t>
        </is>
      </c>
      <c r="AK32" s="305" t="inlineStr">
        <is>
          <t>N/A</t>
        </is>
      </c>
      <c r="AL32" s="305" t="inlineStr">
        <is>
          <t>N/A</t>
        </is>
      </c>
      <c r="AM32" s="305" t="inlineStr">
        <is>
          <t>目标责任评价考核；监测预警</t>
        </is>
      </c>
      <c r="AN32" s="305" t="inlineStr">
        <is>
          <t>国家发展改革委会同有关部门建立碳达峰碳中和监测预警机制，对各地区碳排放总量和强度等关键指标进行动态监测。省级党委和政府每年开展碳达峰碳中和自评，按时将自评报告报党中央、国务院。各有关部门对所负责指标的全国年度进展情况进行评估，对各省单一指标评价结果分为“达标”和“不达标”，对不达标指标剖析问题原因并提出改进建议。国家发展改革委会同有关部门采取实地抽查和委托第三方核查等方式，对工作进展、任务落实、目标完成及数据真实性进行核验。</t>
        </is>
      </c>
      <c r="AO32" s="305" t="inlineStr">
        <is>
          <t>目标责任考核；问责约谈</t>
        </is>
      </c>
      <c r="AP32" s="305" t="inlineStr">
        <is>
          <t>考核结果经党中央、国务院审定后，由中央组织部、国家发展改革委向各省党委和政府反馈，并抄送中央纪委国家监委。考核不合格的，督促在30个工作日内向党中央、国务院作出书面报告，提出整改措施和完成时限；逾期整改不到位的，约谈该省党委和政府。考核合格但部分指标不达标的，在一定范围内通报提醒。存在徇私舞弊、谎报瞒报、篡改数据、伪造资料等行为造成结果严重失真失实的，该省评价考核结果直接确定为不合格，并严肃追究相关单位和人员责任。</t>
        </is>
      </c>
      <c r="AQ32" s="305" t="inlineStr">
        <is>
          <t>其他激励或支持</t>
        </is>
      </c>
      <c r="AR32" s="305" t="inlineStr">
        <is>
          <t>对考核优秀或单项工作表现突出的省份予以通报表扬，总结宣传推广好经验好做法。对碳达峰碳中和工作成效显著的地区，在碳排放指标分配、财政转移支付和重大项目布局等方面给予倾斜支持。对表现突出的单位和个人，按规定给予表彰奖励。</t>
        </is>
      </c>
      <c r="AS32" s="305" t="inlineStr">
        <is>
          <t>N/A</t>
        </is>
      </c>
      <c r="AT32" s="305" t="inlineStr">
        <is>
          <t>N/A</t>
        </is>
      </c>
      <c r="AU32" s="305" t="inlineStr">
        <is>
          <t>B05; B06; B07; B08; B09; C10; C11; C12; C13; C14; C15; C16; C17; C18; C19; C20; C21; C22; C23; C24; C25; C26; C27; C28; C29; C30; C31; C32; C33; D35; F41; F42; F43; H49</t>
        </is>
      </c>
      <c r="AV32" s="305" t="inlineStr">
        <is>
          <t>CO2</t>
        </is>
      </c>
      <c r="AW32" s="305" t="inlineStr">
        <is>
          <t>正向</t>
        </is>
      </c>
      <c r="AX32" s="305" t="inlineStr">
        <is>
          <t>节能；污染防治；技术创新；产业发展；能源安全；可再生能源发展；生态保护</t>
        </is>
      </c>
      <c r="AY32" s="305" t="inlineStr">
        <is>
          <t>中共中央办公厅 国务院办公厅关于印发《碳达峰碳中和综合评价考核办法》的通知</t>
        </is>
      </c>
      <c r="AZ32" s="305" t="inlineStr">
        <is>
          <t>https://www.gov.cn/zhengce/202604/content_7066695.htm</t>
        </is>
      </c>
      <c r="BA32" s="305" t="inlineStr">
        <is>
          <t>国家发展改革委有关负责同志就《碳达峰碳中和综合评价考核办法》答记者问：https://www.ndrc.gov.cn/xxgk/jd/jd/202604/t20260423_1404856_ext.html</t>
        </is>
      </c>
    </row>
    <row r="33">
      <c r="A33" s="305" t="inlineStr">
        <is>
          <t>CHNFRMTRSI04S000</t>
        </is>
      </c>
      <c r="B33" s="305" t="inlineStr">
        <is>
          <t>工具</t>
        </is>
      </c>
      <c r="C33" s="305" t="inlineStr">
        <is>
          <t>框架性规制</t>
        </is>
      </c>
      <c r="D33" s="305" t="inlineStr">
        <is>
          <t>目标责任制度</t>
        </is>
      </c>
      <c r="E33" s="305" t="inlineStr">
        <is>
          <t>跨部门</t>
        </is>
      </c>
      <c r="F33" s="305" t="inlineStr">
        <is>
          <t>N/A</t>
        </is>
      </c>
      <c r="G33" s="305" t="inlineStr">
        <is>
          <t>中央企业节能环保监督管理制度</t>
        </is>
      </c>
      <c r="H33" s="305" t="inlineStr">
        <is>
          <t>Central Enterprise Energy Conservation and Environmental Protection Supervision and Management System</t>
        </is>
      </c>
      <c r="I33" s="305" t="inlineStr">
        <is>
          <t>N/A</t>
        </is>
      </c>
      <c r="J33" s="305" t="inlineStr">
        <is>
          <t>中央企业节能环保监督管理制度是国务院国资委对其履行出资人职责的中央企业实施节约能源与生态环境保护分类监督管理的治理制度。该制度根据行业属性、年能耗量和主要污染物排放水平将中央企业划分为三类，实行动态分类监管，涵盖绿色低碳发展、碳达峰碳中和、污染防控、统计监测报告、突发环境事件应急等要求，并将考核结果纳入中央企业负责人经营业绩考核体系。</t>
        </is>
      </c>
      <c r="K33" s="305" t="inlineStr">
        <is>
          <t>减缓气候变化；能源效率；污染防治</t>
        </is>
      </c>
      <c r="L33" s="305" t="inlineStr">
        <is>
          <t>直接</t>
        </is>
      </c>
      <c r="M33" s="305" t="inlineStr">
        <is>
          <t>供给侧</t>
        </is>
      </c>
      <c r="N33" s="305" t="inlineStr">
        <is>
          <t>中国</t>
        </is>
      </c>
      <c r="O33" s="305" t="inlineStr">
        <is>
          <t>国家</t>
        </is>
      </c>
      <c r="P33" s="305" t="inlineStr">
        <is>
          <t>N/A</t>
        </is>
      </c>
      <c r="Q33" s="305" t="inlineStr">
        <is>
          <t>29/06/2022</t>
        </is>
      </c>
      <c r="R33" s="305" t="inlineStr">
        <is>
          <t>01/08/2022</t>
        </is>
      </c>
      <c r="S33" s="305" t="inlineStr">
        <is>
          <t>N/A</t>
        </is>
      </c>
      <c r="T33" s="305" t="inlineStr">
        <is>
          <t>N/A</t>
        </is>
      </c>
      <c r="U33" s="305" t="inlineStr">
        <is>
          <t>N/A</t>
        </is>
      </c>
      <c r="V33" s="305">
        <f>IF(R33="","生效",IF(R33="N/A","生效",IF(TODAY()&lt;DATE(VALUE(RIGHT(R33,4)),VALUE(MID(R33,4,2)),VALUE(LEFT(R33,2))),"计划实施",IF(S33="","生效",IF(S33="N/A","生效",IF(TODAY()&lt;DATE(VALUE(RIGHT(S33,4)),VALUE(MID(S33,4,2)),VALUE(LEFT(S33,2))),"生效","已终止"))))))</f>
        <v/>
      </c>
      <c r="W33" s="305" t="inlineStr">
        <is>
          <t>国务院国有资产监督管理委员会</t>
        </is>
      </c>
      <c r="X33" s="305" t="inlineStr">
        <is>
          <t>N/A</t>
        </is>
      </c>
      <c r="Y33" s="305" t="inlineStr">
        <is>
          <t>N/A</t>
        </is>
      </c>
      <c r="Z33" s="305" t="inlineStr">
        <is>
          <t>N/A</t>
        </is>
      </c>
      <c r="AA33" s="305" t="inlineStr">
        <is>
          <t>N/A</t>
        </is>
      </c>
      <c r="AB33" s="305" t="inlineStr">
        <is>
          <t>N/A</t>
        </is>
      </c>
      <c r="AC33" s="305" t="inlineStr">
        <is>
          <t>企业</t>
        </is>
      </c>
      <c r="AD33" s="305" t="inlineStr">
        <is>
          <t>国务院国资委履行出资人职责的中央企业是本制度的受规制主体。中央企业须建立节约能源与生态环境保护领导机构，设置监督管理机构，落实党政同责、一岗双责。国资委根据企业行业属性、能耗和排放水平，将中央企业划分为三类并实行动态分类监督管理。</t>
        </is>
      </c>
      <c r="AE33" s="305" t="inlineStr">
        <is>
          <t>生产；消费（使用）</t>
        </is>
      </c>
      <c r="AF33" s="305" t="inlineStr">
        <is>
          <t>中央企业在石油石化、钢铁、有色金属、电力、化工、煤炭、建材、交通运输、建筑等行业的能源消费、温室气体排放和主要污染物排放活动。第一类企业（年耗能200万吨标准煤以上或主要污染物排放居央企前三分之一）和第二类企业（年耗能10万吨标准煤以上）按季度报送统计报表，第三类企业按年度报送。各类企业均须报送年度总结分析报告，制定碳达峰碳中和规划，建立碳排放统计核算体系。</t>
        </is>
      </c>
      <c r="AG33" s="305" t="inlineStr">
        <is>
          <t>三类分类管理，动态调整</t>
        </is>
      </c>
      <c r="AH33" s="305" t="inlineStr">
        <is>
          <t>企业类别（第一类、第二类、第三类）</t>
        </is>
      </c>
      <c r="AI33" s="305" t="inlineStr">
        <is>
          <t>第一类企业：主业处于石油石化、钢铁、有色金属、电力、化工、煤炭、建材、交通运输、建筑行业，且年耗能200万吨标准煤以上，或主要污染物排放总量居央企前三分之一，或对生态环境有较大影响。第二类企业：年耗能10万吨标准煤以上，或主要污染物排放居央企中等水平。第三类企业：上述以外的企业。国资委根据能耗和排放水平适时调整企业类别。</t>
        </is>
      </c>
      <c r="AJ33" s="305" t="inlineStr">
        <is>
          <t>1）中央企业须建立节约能源与生态环境保护领导机构和监督管理机构，落实党政同责、一岗双责；2）中央企业须将节能环保纳入企业发展战略，制定碳达峰碳中和规划，建立碳排放统计核算体系，遏制“两高”项目盲目发展；3）中央企业须建立统计监测与报告制度，第一类和第二类企业按季度、第三类企业按年度报送统计报表和年度总结分析报告，发生突发环境事件须逐级上报至国资委；4）国资委将节约能源与生态环境保护考核结果纳入中央企业负责人经营业绩考核体系，实行年度和任期考核，发生突发环境事件或数据弄虚作假的予以扣分或降级处理。</t>
        </is>
      </c>
      <c r="AK33" s="305" t="inlineStr">
        <is>
          <t>N/A</t>
        </is>
      </c>
      <c r="AL33" s="305" t="inlineStr">
        <is>
          <t>N/A</t>
        </is>
      </c>
      <c r="AM33" s="305" t="inlineStr">
        <is>
          <t>目标责任评价考核；监测预警</t>
        </is>
      </c>
      <c r="AN33" s="305" t="inlineStr">
        <is>
          <t>国资委建立中央企业节约能源与生态环境保护统计报送信息系统，对中央企业能耗和排放数据进行动态监测。中央企业须配备能源计量器具，建立能源计量管理制度，按要求建设能耗在线监测系统。第一类和第二类企业按季度、第三类企业按年度报送统计报表。各类企业每年报送年度总结分析报告。发生突发环境事件须逐级上报至国资委，每级上报时间不超过2小时。</t>
        </is>
      </c>
      <c r="AO33" s="305" t="inlineStr">
        <is>
          <t>目标责任考核</t>
        </is>
      </c>
      <c r="AP33" s="305" t="inlineStr">
        <is>
          <t>国资委将节约能源与生态环境保护考核评价结果纳入中央企业负责人经营业绩考核体系，实行年度和任期、定量或定性考核。发生突发环境事件、节能环保违法违规事件、统计数据严重不实和弄虚作假的，年度考核予以扣分或降级处理。中央企业应建立完善内部考核奖惩体系，逐级分解落实责任。国资委依据本办法制定《中央企业节约能源与生态环境保护考核细则》。</t>
        </is>
      </c>
      <c r="AQ33" s="305" t="inlineStr">
        <is>
          <t>其他激励或支持</t>
        </is>
      </c>
      <c r="AR33" s="305" t="inlineStr">
        <is>
          <t>对节约能源与生态环境保护取得突出成绩的中央企业，经国资委评定后予以任期通报表扬。中央企业应按照同行业国际国内先进水平，提出科学合理的任期考核指标和目标建议值，在中央企业负责人任期经营考核责任书中明确。对表现突出的单位和个人，按规定给予表彰奖励。</t>
        </is>
      </c>
      <c r="AS33" s="305" t="inlineStr">
        <is>
          <t>N/A</t>
        </is>
      </c>
      <c r="AT33" s="305" t="inlineStr">
        <is>
          <t>N/A</t>
        </is>
      </c>
      <c r="AU33" s="305" t="inlineStr">
        <is>
          <t>B05; B06; B07; B08; B09; C10; C11; C12; C13; C14; C15; C16; C17; C18; C19; C20; C21; C22; C23; C24; C25; C26; C27; C28; C29; C30; C31; C32; C33; D35; F41; F42; F43; H49</t>
        </is>
      </c>
      <c r="AV33" s="305" t="inlineStr">
        <is>
          <t>CO2</t>
        </is>
      </c>
      <c r="AW33" s="305" t="inlineStr">
        <is>
          <t>正向</t>
        </is>
      </c>
      <c r="AX33" s="305" t="inlineStr">
        <is>
          <t>节能；污染防治；技术创新；产业发展；能源安全；生态保护</t>
        </is>
      </c>
      <c r="AY33" s="305" t="inlineStr">
        <is>
          <t>《中央企业节约能源与生态环境保护监督管理办法》（国务院国资委令第41号）</t>
        </is>
      </c>
      <c r="AZ33" s="305" t="inlineStr">
        <is>
          <t>https://www.gov.cn/zhengce/2022-08/03/content_5718613.htm</t>
        </is>
      </c>
      <c r="BA33" s="305" t="inlineStr">
        <is>
          <t>《中央企业节能减排监督管理暂行办法》（国资委令第23号，已废止）：https://www.gov.cn/gongbao/content/2010/content_1705528.htm</t>
        </is>
      </c>
    </row>
    <row r="34">
      <c r="A34" s="305" t="inlineStr">
        <is>
          <t>CHNPRFMEAI01S000</t>
        </is>
      </c>
      <c r="B34" s="305" t="inlineStr">
        <is>
          <t>工具</t>
        </is>
      </c>
      <c r="C34" s="305" t="inlineStr">
        <is>
          <t>绩效标准</t>
        </is>
      </c>
      <c r="D34" s="305" t="inlineStr">
        <is>
          <t>电器最低能源绩效标准（MEPS）</t>
        </is>
      </c>
      <c r="E34" s="305" t="inlineStr">
        <is>
          <t>工业</t>
        </is>
      </c>
      <c r="F34" s="305" t="inlineStr">
        <is>
          <t>工业电气设备；低压电器</t>
        </is>
      </c>
      <c r="G34" s="305" t="inlineStr">
        <is>
          <t>交流接触器能效限定值及能效等级</t>
        </is>
      </c>
      <c r="H34" s="305" t="inlineStr">
        <is>
          <t>Minimum Allowable Values of Energy Efficiency and Energy Efficiency Grades for AC Contactors</t>
        </is>
      </c>
      <c r="I34" s="305" t="inlineStr">
        <is>
          <t>N/A</t>
        </is>
      </c>
      <c r="J34" s="305" t="inlineStr">
        <is>
          <t>GB 21518-2022《交流接触器能效限定值及能效等级》是强制性国家标准，于2022年12月29日发布，2024年1月1日实施，替代GB 21518-2008。适用于额定频率50Hz、主电路额定工作电压1000V及以下、额定工作电流6A~630A、使用类别AC-3的三极机电式直动式整体式交流接触器。不适用于外加节电装置、家用接触器及半导体接触器（固态接触器）。能效等级分为3级（1级最高），3级为能效限定值即强制市场准入门槛。</t>
        </is>
      </c>
      <c r="K34" s="305" t="inlineStr">
        <is>
          <t>能源效率；节能</t>
        </is>
      </c>
      <c r="L34" s="305" t="inlineStr">
        <is>
          <t>直接</t>
        </is>
      </c>
      <c r="M34" s="305" t="inlineStr">
        <is>
          <t>供给侧</t>
        </is>
      </c>
      <c r="N34" s="305" t="inlineStr">
        <is>
          <t>中国</t>
        </is>
      </c>
      <c r="O34" s="305" t="inlineStr">
        <is>
          <t>国家</t>
        </is>
      </c>
      <c r="P34" s="305" t="inlineStr">
        <is>
          <t>N/A</t>
        </is>
      </c>
      <c r="Q34" s="305" t="inlineStr">
        <is>
          <t>01/04/2008</t>
        </is>
      </c>
      <c r="R34" s="305" t="inlineStr">
        <is>
          <t>01/11/2008</t>
        </is>
      </c>
      <c r="S34" s="305" t="inlineStr">
        <is>
          <t>N/A</t>
        </is>
      </c>
      <c r="T34" s="305" t="inlineStr">
        <is>
          <t>29/12/2022</t>
        </is>
      </c>
      <c r="U34" s="305" t="inlineStr">
        <is>
          <t>2022年12月29日发布GB 21518-2022替代GB 21518-2008，扩大适用范围（6A~630A），提高各级能效指标</t>
        </is>
      </c>
      <c r="V34" s="305">
        <f>IF(R34="","生效",IF(R34="N/A","生效",IF(TODAY()&lt;DATE(VALUE(RIGHT(R34,4)),VALUE(MID(R34,4,2)),VALUE(LEFT(R34,2))),"计划实施",IF(S34="","生效",IF(S34="N/A","生效",IF(TODAY()&lt;DATE(VALUE(RIGHT(S34,4)),VALUE(MID(S34,4,2)),VALUE(LEFT(S34,2))),"生效","已终止"))))))</f>
        <v/>
      </c>
      <c r="W34" s="305" t="inlineStr">
        <is>
          <t>国家市场监督管理总局；国家标准化管理委员会</t>
        </is>
      </c>
      <c r="X34" s="305" t="inlineStr">
        <is>
          <t>交流接触器</t>
        </is>
      </c>
      <c r="Y34" s="305" t="inlineStr">
        <is>
          <t>新建</t>
        </is>
      </c>
      <c r="Z34" s="305" t="inlineStr">
        <is>
          <t>额定频率50Hz、主电路额定工作电压1000V及以下、额定工作电流6A~630A、使用类别AC-3的三极机电式直动式整体式交流接触器。不适用于外加节电装置、家用接触器及半导体接触器（固态接触器）。</t>
        </is>
      </c>
      <c r="AA34" s="305" t="inlineStr">
        <is>
          <t>N/A</t>
        </is>
      </c>
      <c r="AB34" s="305" t="inlineStr">
        <is>
          <t>N/A</t>
        </is>
      </c>
      <c r="AC34" s="305" t="inlineStr">
        <is>
          <t>企业</t>
        </is>
      </c>
      <c r="AD34" s="305" t="inlineStr">
        <is>
          <t>在中国境内生产、进口或销售交流接触器产品的生产企业和进口商。</t>
        </is>
      </c>
      <c r="AE34" s="305" t="inlineStr">
        <is>
          <t>生产；销售；进口</t>
        </is>
      </c>
      <c r="AF34" s="305" t="inlineStr">
        <is>
          <t>交流接触器产品的生产、进口和销售活动。产品须达到标准规定的能效限定值（3级）方可进入市场。</t>
        </is>
      </c>
      <c r="AG34" s="305" t="inlineStr">
        <is>
          <t>3级</t>
        </is>
      </c>
      <c r="AH34" s="305" t="inlineStr">
        <is>
          <t>能效等级</t>
        </is>
      </c>
      <c r="AI34" s="305" t="inlineStr">
        <is>
          <t>交流接触器能效等级分为3级（1级最高），3级为能效限定值即市场准入最低要求。吸持功率（VA）按额定工作电流分级：6A~12A: 1级≤2.5W, 3级（限定值）≤4.0W；&gt;12A~32A: 1级≤3.5W, 3级≤6.0W；&gt;32A~100A: 1级≤6.0W, 3级≤11.0W；&gt;100A~630A: 1级≤14.0W, 3级≤28.0W。</t>
        </is>
      </c>
      <c r="AJ34" s="305" t="inlineStr">
        <is>
          <t>1）交流接触器须达到标准规定的能效限定值（3级）方可生产、进口或销售；2）产品须标注能效等级标识；3）能效等级分为1级（最高）、2级、3级，3级为市场准入最低要求。</t>
        </is>
      </c>
      <c r="AK34" s="305" t="inlineStr">
        <is>
          <t>N/A</t>
        </is>
      </c>
      <c r="AL34" s="305" t="inlineStr">
        <is>
          <t>N/A</t>
        </is>
      </c>
      <c r="AM34" s="305" t="inlineStr">
        <is>
          <t>政府机构开展的监督检查</t>
        </is>
      </c>
      <c r="AN34" s="305" t="inlineStr">
        <is>
          <t>市场监督管理部门对交流接触器产品进行能效标识监督检查和产品质量监督抽查。</t>
        </is>
      </c>
      <c r="AO34" s="305" t="inlineStr">
        <is>
          <t>合规命令；罚款</t>
        </is>
      </c>
      <c r="AP34" s="305" t="inlineStr">
        <is>
          <t>对生产、进口、销售不符合强制性能效标准的交流接触器产品的，由市场监督管理部门责令停止生产、进口、销售，没收违法所得，并处罚款；情节严重的，吊销营业执照。</t>
        </is>
      </c>
      <c r="AQ34" s="305" t="inlineStr">
        <is>
          <t>其他激励或支持</t>
        </is>
      </c>
      <c r="AR34" s="305" t="inlineStr">
        <is>
          <t>国家鼓励生产和使用1级、2级高效交流接触器；通过节能产品认证引导高效低压电器市场推广。</t>
        </is>
      </c>
      <c r="AS34" s="305" t="inlineStr">
        <is>
          <t>N/A</t>
        </is>
      </c>
      <c r="AT34" s="305" t="inlineStr">
        <is>
          <t>N/A</t>
        </is>
      </c>
      <c r="AU34" s="305" t="inlineStr">
        <is>
          <t>C27</t>
        </is>
      </c>
      <c r="AV34" s="305" t="inlineStr">
        <is>
          <t>CO2</t>
        </is>
      </c>
      <c r="AW34" s="305" t="inlineStr">
        <is>
          <t>正向</t>
        </is>
      </c>
      <c r="AX34" s="305" t="inlineStr">
        <is>
          <t>节能；产业发展</t>
        </is>
      </c>
      <c r="AY34" s="305" t="inlineStr">
        <is>
          <t>GB 21518-2022 交流接触器能效限定值及能效等级</t>
        </is>
      </c>
      <c r="AZ34" s="305" t="inlineStr">
        <is>
          <t>https://openstd.samr.gov.cn/bzgk/std/newGbInfo?hcno=2E80B4EFF3711392207A4185EB7B7911</t>
        </is>
      </c>
      <c r="BA34" s="305" t="inlineStr">
        <is>
          <t>N/A</t>
        </is>
      </c>
    </row>
    <row r="35">
      <c r="A35" s="305" t="inlineStr">
        <is>
          <t>CHNPRFMEAI02S000</t>
        </is>
      </c>
      <c r="B35" s="305" t="inlineStr">
        <is>
          <t>工具</t>
        </is>
      </c>
      <c r="C35" s="305" t="inlineStr">
        <is>
          <t>绩效标准</t>
        </is>
      </c>
      <c r="D35" s="305" t="inlineStr">
        <is>
          <t>电器最低能源绩效标准（MEPS）</t>
        </is>
      </c>
      <c r="E35" s="305" t="inlineStr">
        <is>
          <t>工业</t>
        </is>
      </c>
      <c r="F35" s="305" t="inlineStr">
        <is>
          <t>电力输配；新能源发电</t>
        </is>
      </c>
      <c r="G35" s="305" t="inlineStr">
        <is>
          <t>电力变压器能效限定值及能效等级</t>
        </is>
      </c>
      <c r="H35" s="305" t="inlineStr">
        <is>
          <t>Minimum Allowable Values of Energy Efficiency and Energy Efficiency Grades for Power Transformers</t>
        </is>
      </c>
      <c r="I35" s="305" t="inlineStr">
        <is>
          <t>N/A</t>
        </is>
      </c>
      <c r="J35" s="305" t="inlineStr">
        <is>
          <t>GB 20052-2024《电力变压器能效限定值及能效等级》是强制性国家标准，于2024年4月29日发布，2025年2月1日实施，替代GB 20052-2020。适用于三相10kV电压等级、无励磁调压、额定频率50Hz、额定容量30kVA~2500kVA的油浸式配电变压器和干式配电变压器；35kV~500kV电压等级、额定容量3150kVA及以上的油浸式电力变压器；以及6kV~35kV/66kV电压等级的新能源发电侧（光伏、风电、储能）用变压器。不适用于充气式变压器、塔筒变压器、机舱变压器。能效等级分为3级（1级最高），3级为能效限定值即强制市场准入门槛。</t>
        </is>
      </c>
      <c r="K35" s="305" t="inlineStr">
        <is>
          <t>能源效率；节能</t>
        </is>
      </c>
      <c r="L35" s="305" t="inlineStr">
        <is>
          <t>直接</t>
        </is>
      </c>
      <c r="M35" s="305" t="inlineStr">
        <is>
          <t>供给侧</t>
        </is>
      </c>
      <c r="N35" s="305" t="inlineStr">
        <is>
          <t>中国</t>
        </is>
      </c>
      <c r="O35" s="305" t="inlineStr">
        <is>
          <t>国家</t>
        </is>
      </c>
      <c r="P35" s="305" t="inlineStr">
        <is>
          <t>N/A</t>
        </is>
      </c>
      <c r="Q35" s="305" t="inlineStr">
        <is>
          <t>01/06/2021</t>
        </is>
      </c>
      <c r="R35" s="305" t="inlineStr">
        <is>
          <t>01/06/2021</t>
        </is>
      </c>
      <c r="S35" s="305" t="inlineStr">
        <is>
          <t>N/A</t>
        </is>
      </c>
      <c r="T35" s="305" t="inlineStr">
        <is>
          <t>29/04/2024</t>
        </is>
      </c>
      <c r="U35" s="305" t="inlineStr">
        <is>
          <t>2024年4月29日发布GB 20052-2024替代GB 20052-2020，扩展适用范围至新能源发电侧变压器，提高各级能效指标</t>
        </is>
      </c>
      <c r="V35" s="305">
        <f>IF(R35="","生效",IF(R35="N/A","生效",IF(TODAY()&lt;DATE(VALUE(RIGHT(R35,4)),VALUE(MID(R35,4,2)),VALUE(LEFT(R35,2))),"计划实施",IF(S35="","生效",IF(S35="N/A","生效",IF(TODAY()&lt;DATE(VALUE(RIGHT(S35,4)),VALUE(MID(S35,4,2)),VALUE(LEFT(S35,2))),"生效","已终止"))))))</f>
        <v/>
      </c>
      <c r="W35" s="305" t="inlineStr">
        <is>
          <t>国家市场监督管理总局；国家标准化管理委员会</t>
        </is>
      </c>
      <c r="X35" s="305" t="inlineStr">
        <is>
          <t>电力变压器</t>
        </is>
      </c>
      <c r="Y35" s="305" t="inlineStr">
        <is>
          <t>新建</t>
        </is>
      </c>
      <c r="Z35" s="305" t="inlineStr">
        <is>
          <t>三相10kV电压等级、无励磁调压、额定频率50Hz、额定容量30kVA~2500kVA的油浸式配电变压器和干式配电变压器；35kV~500kV电压等级、额定容量3150kVA及以上的油浸式电力变压器；6kV~35kV/66kV电压等级的新能源发电侧（光伏、风电、储能）用变压器。不适用于充气式变压器、塔筒变压器、机舱变压器。</t>
        </is>
      </c>
      <c r="AA35" s="305" t="inlineStr">
        <is>
          <t>N/A</t>
        </is>
      </c>
      <c r="AB35" s="305" t="inlineStr">
        <is>
          <t>N/A</t>
        </is>
      </c>
      <c r="AC35" s="305" t="inlineStr">
        <is>
          <t>企业</t>
        </is>
      </c>
      <c r="AD35" s="305" t="inlineStr">
        <is>
          <t>在中国境内生产、进口或销售电力变压器产品的生产企业和进口商。</t>
        </is>
      </c>
      <c r="AE35" s="305" t="inlineStr">
        <is>
          <t>生产；销售；进口</t>
        </is>
      </c>
      <c r="AF35" s="305" t="inlineStr">
        <is>
          <t>电力变压器产品的生产、进口和销售活动。产品须达到标准规定的能效限定值方可进入市场。</t>
        </is>
      </c>
      <c r="AG35" s="305" t="inlineStr">
        <is>
          <t>3级</t>
        </is>
      </c>
      <c r="AH35" s="305" t="inlineStr">
        <is>
          <t>能效等级</t>
        </is>
      </c>
      <c r="AI35" s="305" t="inlineStr">
        <is>
          <t>电力变压器能效等级分为3级（1级最高，3级为限定值）。以油浸式配电变压器（30kVA~2500kVA）为例，3级空载损耗限值为30W~550W（按容量递增），负载损耗限值为550W~17300W。干式配电变压器和电力变压器各有对应的损耗限定值表。新能源发电侧变压器采用独立的能效评价体系。</t>
        </is>
      </c>
      <c r="AJ35" s="305" t="inlineStr">
        <is>
          <t>1）电力变压器须达到标准规定的能效限定值（3级）方可生产、进口或销售；2）产品须标注能效等级标识；3）能效等级分为1级、2级、3级，3级为市场准入最低要求。</t>
        </is>
      </c>
      <c r="AK35" s="305" t="inlineStr">
        <is>
          <t>N/A</t>
        </is>
      </c>
      <c r="AL35" s="305" t="inlineStr">
        <is>
          <t>N/A</t>
        </is>
      </c>
      <c r="AM35" s="305" t="inlineStr">
        <is>
          <t>政府机构开展的监督检查</t>
        </is>
      </c>
      <c r="AN35" s="305" t="inlineStr">
        <is>
          <t>市场监督管理部门对电力变压器产品进行能效标识监督检查和产品质量监督抽查。国家发展改革委、工业和信息化部对电网企业采购变压器能效水平进行监督检查。</t>
        </is>
      </c>
      <c r="AO35" s="305" t="inlineStr">
        <is>
          <t>合规命令；罚款</t>
        </is>
      </c>
      <c r="AP35" s="305" t="inlineStr">
        <is>
          <t>对生产、进口、销售不符合强制性能效标准的电力变压器产品的，由市场监督管理部门责令停止生产、进口、销售，没收违法所得，并处罚款；情节严重的，吊销营业执照。</t>
        </is>
      </c>
      <c r="AQ35" s="305" t="inlineStr">
        <is>
          <t>其他激励或支持</t>
        </is>
      </c>
      <c r="AR35" s="305" t="inlineStr">
        <is>
          <t>国家通过《变压器能效提升计划（2021-2023年）》等政策，要求在运变压器逐步替换为高效变压器；鼓励电网企业优先采购1级、2级高效变压器。</t>
        </is>
      </c>
      <c r="AS35" s="305" t="inlineStr">
        <is>
          <t>N/A</t>
        </is>
      </c>
      <c r="AT35" s="305" t="inlineStr">
        <is>
          <t>N/A</t>
        </is>
      </c>
      <c r="AU35" s="305" t="inlineStr">
        <is>
          <t>C27; D35</t>
        </is>
      </c>
      <c r="AV35" s="305" t="inlineStr">
        <is>
          <t>CO2</t>
        </is>
      </c>
      <c r="AW35" s="305" t="inlineStr">
        <is>
          <t>正向</t>
        </is>
      </c>
      <c r="AX35" s="305" t="inlineStr">
        <is>
          <t>节能；产业发展</t>
        </is>
      </c>
      <c r="AY35" s="305" t="inlineStr">
        <is>
          <t>GB 20052-2024 电力变压器能效限定值及能效等级</t>
        </is>
      </c>
      <c r="AZ35" s="305" t="inlineStr">
        <is>
          <t>https://openstd.samr.gov.cn/bzgk/std/newGbInfo?hcno=B0CE4A3FBCC4501211A25E3E10F75498</t>
        </is>
      </c>
      <c r="BA35" s="305" t="inlineStr">
        <is>
          <t>N/A</t>
        </is>
      </c>
    </row>
    <row r="36">
      <c r="A36" s="305" t="inlineStr">
        <is>
          <t>CHNPRFMEAI03S000</t>
        </is>
      </c>
      <c r="B36" s="305" t="inlineStr">
        <is>
          <t>工具</t>
        </is>
      </c>
      <c r="C36" s="305" t="inlineStr">
        <is>
          <t>绩效标准</t>
        </is>
      </c>
      <c r="D36" s="305" t="inlineStr">
        <is>
          <t>电器最低能源绩效标准（MEPS）</t>
        </is>
      </c>
      <c r="E36" s="305" t="inlineStr">
        <is>
          <t>工业</t>
        </is>
      </c>
      <c r="F36" s="305" t="inlineStr">
        <is>
          <t>信息通信技术；数据中心</t>
        </is>
      </c>
      <c r="G36" s="305" t="inlineStr">
        <is>
          <t>塔式和机架式服务器能效限定值及能效等级</t>
        </is>
      </c>
      <c r="H36" s="305" t="inlineStr">
        <is>
          <t>Minimum Allowable Values of Energy Efficiency and Energy Efficiency Grades for Tower and Rack Servers</t>
        </is>
      </c>
      <c r="I36" s="305" t="inlineStr">
        <is>
          <t>N/A</t>
        </is>
      </c>
      <c r="J36" s="305" t="inlineStr">
        <is>
          <t>GB 43630-2023《塔式和机架式服务器能效限定值及能效等级》是强制性国家标准，于2023年12月28日发布，2025年1月1日实施。适用于1路和2路普通用途的塔式和机架式服务器。不适用于仅配有辅助处理加速器的服务器。能效等级分为3级（1级最高），3级为能效限定值即强制市场准入门槛。</t>
        </is>
      </c>
      <c r="K36" s="305" t="inlineStr">
        <is>
          <t>能源效率；节能</t>
        </is>
      </c>
      <c r="L36" s="305" t="inlineStr">
        <is>
          <t>直接</t>
        </is>
      </c>
      <c r="M36" s="305" t="inlineStr">
        <is>
          <t>供给侧</t>
        </is>
      </c>
      <c r="N36" s="305" t="inlineStr">
        <is>
          <t>中国</t>
        </is>
      </c>
      <c r="O36" s="305" t="inlineStr">
        <is>
          <t>国家</t>
        </is>
      </c>
      <c r="P36" s="305" t="inlineStr">
        <is>
          <t>N/A</t>
        </is>
      </c>
      <c r="Q36" s="305" t="inlineStr">
        <is>
          <t>28/12/2023</t>
        </is>
      </c>
      <c r="R36" s="305" t="inlineStr">
        <is>
          <t>01/01/2025</t>
        </is>
      </c>
      <c r="S36" s="305" t="inlineStr">
        <is>
          <t>N/A</t>
        </is>
      </c>
      <c r="T36" s="305" t="inlineStr">
        <is>
          <t>N/A</t>
        </is>
      </c>
      <c r="U36" s="305" t="inlineStr">
        <is>
          <t>N/A</t>
        </is>
      </c>
      <c r="V36" s="305">
        <f>IF(R36="","生效",IF(R36="N/A","生效",IF(TODAY()&lt;DATE(VALUE(RIGHT(R36,4)),VALUE(MID(R36,4,2)),VALUE(LEFT(R36,2))),"计划实施",IF(S36="","生效",IF(S36="N/A","生效",IF(TODAY()&lt;DATE(VALUE(RIGHT(S36,4)),VALUE(MID(S36,4,2)),VALUE(LEFT(S36,2))),"生效","已终止"))))))</f>
        <v/>
      </c>
      <c r="W36" s="305" t="inlineStr">
        <is>
          <t>国家市场监督管理总局；国家标准化管理委员会</t>
        </is>
      </c>
      <c r="X36" s="305" t="inlineStr">
        <is>
          <t>塔式和机架式服务器</t>
        </is>
      </c>
      <c r="Y36" s="305" t="inlineStr">
        <is>
          <t>新建</t>
        </is>
      </c>
      <c r="Z36" s="305" t="inlineStr">
        <is>
          <t>1路和2路普通用途的塔式和机架式服务器。不适用于仅配有辅助处理加速器的服务器。</t>
        </is>
      </c>
      <c r="AA36" s="305" t="inlineStr">
        <is>
          <t>N/A</t>
        </is>
      </c>
      <c r="AB36" s="305" t="inlineStr">
        <is>
          <t>N/A</t>
        </is>
      </c>
      <c r="AC36" s="305" t="inlineStr">
        <is>
          <t>企业</t>
        </is>
      </c>
      <c r="AD36" s="305" t="inlineStr">
        <is>
          <t>在中国境内生产、进口或销售服务器产品的生产企业和进口商。</t>
        </is>
      </c>
      <c r="AE36" s="305" t="inlineStr">
        <is>
          <t>生产；销售；进口</t>
        </is>
      </c>
      <c r="AF36" s="305" t="inlineStr">
        <is>
          <t>服务器产品的生产、进口和销售活动。产品须达到标准规定的能效限定值方可进入市场。</t>
        </is>
      </c>
      <c r="AG36" s="305" t="inlineStr">
        <is>
          <t>3级</t>
        </is>
      </c>
      <c r="AH36" s="305" t="inlineStr">
        <is>
          <t>能效等级</t>
        </is>
      </c>
      <c r="AI36" s="305" t="inlineStr">
        <is>
          <t>服务器能效等级分为3级（1级最高），3级为能效限定值即市场准入最低要求。评价指标综合考虑服务器在空闲状态和满载状态下的功耗，以及服务器能效指数（SEE）。</t>
        </is>
      </c>
      <c r="AJ36" s="305" t="inlineStr">
        <is>
          <t>1）塔式和机架式服务器须达到标准规定的能效限定值（3级）方可生产、进口或销售；2）产品须标注能效等级标识；3）能效等级分为1级、2级、3级，3级为市场准入最低要求。</t>
        </is>
      </c>
      <c r="AK36" s="305" t="inlineStr">
        <is>
          <t>N/A</t>
        </is>
      </c>
      <c r="AL36" s="305" t="inlineStr">
        <is>
          <t>N/A</t>
        </is>
      </c>
      <c r="AM36" s="305" t="inlineStr">
        <is>
          <t>政府机构开展的监督检查</t>
        </is>
      </c>
      <c r="AN36" s="305" t="inlineStr">
        <is>
          <t>市场监督管理部门对服务器产品进行能效标识监督检查和产品质量监督抽查。</t>
        </is>
      </c>
      <c r="AO36" s="305" t="inlineStr">
        <is>
          <t>合规命令；罚款</t>
        </is>
      </c>
      <c r="AP36" s="305" t="inlineStr">
        <is>
          <t>对生产、进口、销售不符合强制性能效标准的服务器产品的，由市场监督管理部门责令停止生产、进口、销售，没收违法所得，并处罚款；情节严重的，吊销营业执照。</t>
        </is>
      </c>
      <c r="AQ36" s="305" t="inlineStr">
        <is>
          <t>其他激励或支持</t>
        </is>
      </c>
      <c r="AR36" s="305" t="inlineStr">
        <is>
          <t>国家鼓励采购和使用1级、2级高效服务器；通过绿色数据中心建设、政府绿色采购等措施引导高效IT设备市场推广。</t>
        </is>
      </c>
      <c r="AS36" s="305" t="inlineStr">
        <is>
          <t>N/A</t>
        </is>
      </c>
      <c r="AT36" s="305" t="inlineStr">
        <is>
          <t>N/A</t>
        </is>
      </c>
      <c r="AU36" s="305" t="inlineStr">
        <is>
          <t>C26; J63</t>
        </is>
      </c>
      <c r="AV36" s="305" t="inlineStr">
        <is>
          <t>CO2</t>
        </is>
      </c>
      <c r="AW36" s="305" t="inlineStr">
        <is>
          <t>正向</t>
        </is>
      </c>
      <c r="AX36" s="305" t="inlineStr">
        <is>
          <t>节能；技术创新；产业发展</t>
        </is>
      </c>
      <c r="AY36" s="305" t="inlineStr">
        <is>
          <t>GB 43630-2023 塔式和机架式服务器能效限定值及能效等级</t>
        </is>
      </c>
      <c r="AZ36" s="305" t="inlineStr">
        <is>
          <t>https://openstd.samr.gov.cn/bzgk/gb/newGbInfo?hcno=0CBABD8219F6CFB2F54A520081119867</t>
        </is>
      </c>
      <c r="BA36" s="305" t="inlineStr">
        <is>
          <t>N/A</t>
        </is>
      </c>
    </row>
    <row r="37">
      <c r="A37" s="305" t="inlineStr">
        <is>
          <t>CHNPRFMEAI04S000</t>
        </is>
      </c>
      <c r="B37" s="305" t="inlineStr">
        <is>
          <t>工具</t>
        </is>
      </c>
      <c r="C37" s="305" t="inlineStr">
        <is>
          <t>绩效标准</t>
        </is>
      </c>
      <c r="D37" s="305" t="inlineStr">
        <is>
          <t>电器最低能源绩效标准（MEPS）</t>
        </is>
      </c>
      <c r="E37" s="305" t="inlineStr">
        <is>
          <t>工业</t>
        </is>
      </c>
      <c r="F37" s="305" t="inlineStr">
        <is>
          <t>电子设备；信息通信技术</t>
        </is>
      </c>
      <c r="G37" s="305" t="inlineStr">
        <is>
          <t>显示器能效限定值及能效等级</t>
        </is>
      </c>
      <c r="H37" s="305" t="inlineStr">
        <is>
          <t>Minimum Allowable Values of Energy Efficiency and Energy Efficiency Grades for Displays</t>
        </is>
      </c>
      <c r="I37" s="305" t="inlineStr">
        <is>
          <t>N/A</t>
        </is>
      </c>
      <c r="J37" s="305" t="inlineStr">
        <is>
          <t>GB 21520-2023《显示器能效限定值及能效等级》是强制性国家标准，于2023年5月23日发布，2024年6月1日实施，替代GB 21520-2015。适用于屏幕对角线尺寸≥40cm，以交流或直流方式供电，以液晶（LCD）和有机发光二极管（OLED）为显示方式的平面和曲面显示器，以及以LED为显示方式、像素间距0.30~2.60mm、亮度≤3000cd/m²的LED一体化显示终端。不适用于专业监视器、双屏显示器、医疗/工业/VR/AR等专业显示产品。能效等级分为3级（1级最高），3级为能效限定值即强制市场准入门槛。</t>
        </is>
      </c>
      <c r="K37" s="305" t="inlineStr">
        <is>
          <t>能源效率；节能</t>
        </is>
      </c>
      <c r="L37" s="305" t="inlineStr">
        <is>
          <t>直接</t>
        </is>
      </c>
      <c r="M37" s="305" t="inlineStr">
        <is>
          <t>供给侧</t>
        </is>
      </c>
      <c r="N37" s="305" t="inlineStr">
        <is>
          <t>中国</t>
        </is>
      </c>
      <c r="O37" s="305" t="inlineStr">
        <is>
          <t>国家</t>
        </is>
      </c>
      <c r="P37" s="305" t="inlineStr">
        <is>
          <t>N/A</t>
        </is>
      </c>
      <c r="Q37" s="305" t="inlineStr">
        <is>
          <t>29/06/2015</t>
        </is>
      </c>
      <c r="R37" s="305" t="inlineStr">
        <is>
          <t>01/06/2016</t>
        </is>
      </c>
      <c r="S37" s="305" t="inlineStr">
        <is>
          <t>N/A</t>
        </is>
      </c>
      <c r="T37" s="305" t="inlineStr">
        <is>
          <t>23/05/2023</t>
        </is>
      </c>
      <c r="U37" s="305" t="inlineStr">
        <is>
          <t>2023年5月23日发布GB 21520-2023替代GB 21520-2015，扩展适用范围至OLED和LED一体化显示终端，提高各级能效指标</t>
        </is>
      </c>
      <c r="V37" s="305">
        <f>IF(R37="","生效",IF(R37="N/A","生效",IF(TODAY()&lt;DATE(VALUE(RIGHT(R37,4)),VALUE(MID(R37,4,2)),VALUE(LEFT(R37,2))),"计划实施",IF(S37="","生效",IF(S37="N/A","生效",IF(TODAY()&lt;DATE(VALUE(RIGHT(S37,4)),VALUE(MID(S37,4,2)),VALUE(LEFT(S37,2))),"生效","已终止"))))))</f>
        <v/>
      </c>
      <c r="W37" s="305" t="inlineStr">
        <is>
          <t>国家市场监督管理总局；国家标准化管理委员会</t>
        </is>
      </c>
      <c r="X37" s="305" t="inlineStr">
        <is>
          <t>显示器</t>
        </is>
      </c>
      <c r="Y37" s="305" t="inlineStr">
        <is>
          <t>新建</t>
        </is>
      </c>
      <c r="Z37" s="305" t="inlineStr">
        <is>
          <t>屏幕对角线尺寸≥40cm，以交流或直流方式供电，以LCD和OLED为显示方式的平面和曲面显示器；以LED为显示方式、像素间距0.30~2.60mm、亮度≤3000cd/m²的LED一体化显示终端。不适用于专业监视器、双屏显示器、医疗/工业/VR/AR等专业显示产品及仅支持电池供电的显示器。</t>
        </is>
      </c>
      <c r="AA37" s="305" t="inlineStr">
        <is>
          <t>N/A</t>
        </is>
      </c>
      <c r="AB37" s="305" t="inlineStr">
        <is>
          <t>N/A</t>
        </is>
      </c>
      <c r="AC37" s="305" t="inlineStr">
        <is>
          <t>企业</t>
        </is>
      </c>
      <c r="AD37" s="305" t="inlineStr">
        <is>
          <t>在中国境内生产、进口或销售显示器产品的生产企业和进口商。</t>
        </is>
      </c>
      <c r="AE37" s="305" t="inlineStr">
        <is>
          <t>生产；销售；进口</t>
        </is>
      </c>
      <c r="AF37" s="305" t="inlineStr">
        <is>
          <t>显示器产品的生产、进口和销售活动。产品须达到标准规定的能效限定值方可进入市场。</t>
        </is>
      </c>
      <c r="AG37" s="305" t="inlineStr">
        <is>
          <t>3级</t>
        </is>
      </c>
      <c r="AH37" s="305" t="inlineStr">
        <is>
          <t>能效等级</t>
        </is>
      </c>
      <c r="AI37" s="305" t="inlineStr">
        <is>
          <t>显示器能效等级分为3级（1级最高），3级为能效限定值即市场准入最低要求。以LCD显示器为例，关闭状态功率限值≤0.30W（3级），睡眠状态功率限值≤0.50W（3级），开机功率限值按屏幕面积计算。OLED和LED显示终端有对应的能效评价指标。</t>
        </is>
      </c>
      <c r="AJ37" s="305" t="inlineStr">
        <is>
          <t>1）显示器须达到标准规定的能效限定值（3级）方可生产、进口或销售；2）产品须标注能效等级标识；3）能效等级分为1级、2级、3级，3级为市场准入最低要求。</t>
        </is>
      </c>
      <c r="AK37" s="305" t="inlineStr">
        <is>
          <t>N/A</t>
        </is>
      </c>
      <c r="AL37" s="305" t="inlineStr">
        <is>
          <t>N/A</t>
        </is>
      </c>
      <c r="AM37" s="305" t="inlineStr">
        <is>
          <t>政府机构开展的监督检查</t>
        </is>
      </c>
      <c r="AN37" s="305" t="inlineStr">
        <is>
          <t>市场监督管理部门对显示器产品进行能效标识监督检查和产品质量监督抽查。</t>
        </is>
      </c>
      <c r="AO37" s="305" t="inlineStr">
        <is>
          <t>合规命令；罚款</t>
        </is>
      </c>
      <c r="AP37" s="305" t="inlineStr">
        <is>
          <t>对生产、进口、销售不符合强制性能效标准的显示器产品的，由市场监督管理部门责令停止生产、进口、销售，没收违法所得，并处罚款。</t>
        </is>
      </c>
      <c r="AQ37" s="305" t="inlineStr">
        <is>
          <t>其他激励或支持</t>
        </is>
      </c>
      <c r="AR37" s="305" t="inlineStr">
        <is>
          <t>国家鼓励生产和使用1级、2级高效显示器；通过节能产品认证、政府绿色采购等措施引导市场推广。</t>
        </is>
      </c>
      <c r="AS37" s="305" t="inlineStr">
        <is>
          <t>N/A</t>
        </is>
      </c>
      <c r="AT37" s="305" t="inlineStr">
        <is>
          <t>N/A</t>
        </is>
      </c>
      <c r="AU37" s="305" t="inlineStr">
        <is>
          <t>C26</t>
        </is>
      </c>
      <c r="AV37" s="305" t="inlineStr">
        <is>
          <t>CO2</t>
        </is>
      </c>
      <c r="AW37" s="305" t="inlineStr">
        <is>
          <t>正向</t>
        </is>
      </c>
      <c r="AX37" s="305" t="inlineStr">
        <is>
          <t>节能；产业发展</t>
        </is>
      </c>
      <c r="AY37" s="305" t="inlineStr">
        <is>
          <t>GB 21520-2023 显示器能效限定值及能效等级</t>
        </is>
      </c>
      <c r="AZ37" s="305" t="inlineStr">
        <is>
          <t>https://openstd.samr.gov.cn/bzgk/std/newGbInfo?hcno=062F417801C532C4338A5CD387C18F06</t>
        </is>
      </c>
      <c r="BA37" s="305" t="inlineStr">
        <is>
          <t>N/A</t>
        </is>
      </c>
    </row>
    <row r="38">
      <c r="A38" s="305" t="inlineStr">
        <is>
          <t>CHNPRFMEAI05S000</t>
        </is>
      </c>
      <c r="B38" s="305" t="inlineStr">
        <is>
          <t>工具</t>
        </is>
      </c>
      <c r="C38" s="305" t="inlineStr">
        <is>
          <t>绩效标准</t>
        </is>
      </c>
      <c r="D38" s="305" t="inlineStr">
        <is>
          <t>电器最低能源绩效标准（MEPS）</t>
        </is>
      </c>
      <c r="E38" s="305" t="inlineStr">
        <is>
          <t>工业</t>
        </is>
      </c>
      <c r="F38" s="305" t="inlineStr">
        <is>
          <t>家用电器</t>
        </is>
      </c>
      <c r="G38" s="305" t="inlineStr">
        <is>
          <t>空气净化器能效限定值及能效等级</t>
        </is>
      </c>
      <c r="H38" s="305" t="inlineStr">
        <is>
          <t>Minimum Allowable Values of Energy Efficiency and Energy Efficiency Grades for Air Cleaners</t>
        </is>
      </c>
      <c r="I38" s="305" t="inlineStr">
        <is>
          <t>N/A</t>
        </is>
      </c>
      <c r="J38" s="305" t="inlineStr">
        <is>
          <t>GB 36893-2024《空气净化器能效限定值及能效等级》是强制性国家标准，于2024年9月29日发布，2025年10月1日实施，替代GB 36893-2018。适用范围较旧版显著扩大，覆盖具有去除颗粒物和气态污染物功能的空气净化器，以及具有独立空气净化功能的加湿净化器和净化风扇。能效等级分为3级（1级最高），3级为能效限定值即强制市场准入门槛。</t>
        </is>
      </c>
      <c r="K38" s="305" t="inlineStr">
        <is>
          <t>能源效率；节能</t>
        </is>
      </c>
      <c r="L38" s="305" t="inlineStr">
        <is>
          <t>直接</t>
        </is>
      </c>
      <c r="M38" s="305" t="inlineStr">
        <is>
          <t>供给侧</t>
        </is>
      </c>
      <c r="N38" s="305" t="inlineStr">
        <is>
          <t>中国</t>
        </is>
      </c>
      <c r="O38" s="305" t="inlineStr">
        <is>
          <t>国家</t>
        </is>
      </c>
      <c r="P38" s="305" t="inlineStr">
        <is>
          <t>N/A</t>
        </is>
      </c>
      <c r="Q38" s="305" t="inlineStr">
        <is>
          <t>19/11/2018</t>
        </is>
      </c>
      <c r="R38" s="305" t="inlineStr">
        <is>
          <t>01/12/2019</t>
        </is>
      </c>
      <c r="S38" s="305" t="inlineStr">
        <is>
          <t>N/A</t>
        </is>
      </c>
      <c r="T38" s="305" t="inlineStr">
        <is>
          <t>29/09/2024</t>
        </is>
      </c>
      <c r="U38" s="305" t="inlineStr">
        <is>
          <t>2024年9月29日发布GB 36893-2024替代GB 36893-2018，扩大适用范围至气态污染物净化、加湿净化器和净化风扇，提高各级能效指标</t>
        </is>
      </c>
      <c r="V38" s="305">
        <f>IF(R38="","生效",IF(R38="N/A","生效",IF(TODAY()&lt;DATE(VALUE(RIGHT(R38,4)),VALUE(MID(R38,4,2)),VALUE(LEFT(R38,2))),"计划实施",IF(S38="","生效",IF(S38="N/A","生效",IF(TODAY()&lt;DATE(VALUE(RIGHT(S38,4)),VALUE(MID(S38,4,2)),VALUE(LEFT(S38,2))),"生效","已终止"))))))</f>
        <v/>
      </c>
      <c r="W38" s="305" t="inlineStr">
        <is>
          <t>国家市场监督管理总局；国家标准化管理委员会</t>
        </is>
      </c>
      <c r="X38" s="305" t="inlineStr">
        <is>
          <t>空气净化器</t>
        </is>
      </c>
      <c r="Y38" s="305" t="inlineStr">
        <is>
          <t>新建</t>
        </is>
      </c>
      <c r="Z38" s="305" t="inlineStr">
        <is>
          <t>单相额定电压大于5V且不超过250V、其他额定电压不超过480V，具有去除颗粒物和/或气态污染物功能的空气净化器，以及具有独立空气净化功能的加湿净化器和净化风扇。</t>
        </is>
      </c>
      <c r="AA38" s="305" t="inlineStr">
        <is>
          <t>N/A</t>
        </is>
      </c>
      <c r="AB38" s="305" t="inlineStr">
        <is>
          <t>N/A</t>
        </is>
      </c>
      <c r="AC38" s="305" t="inlineStr">
        <is>
          <t>企业</t>
        </is>
      </c>
      <c r="AD38" s="305" t="inlineStr">
        <is>
          <t>在中国境内生产、进口或销售空气净化器产品的生产企业和进口商。</t>
        </is>
      </c>
      <c r="AE38" s="305" t="inlineStr">
        <is>
          <t>生产；销售；进口</t>
        </is>
      </c>
      <c r="AF38" s="305" t="inlineStr">
        <is>
          <t>空气净化器产品的生产、进口和销售活动。产品须达到标准规定的能效限定值方可进入市场。</t>
        </is>
      </c>
      <c r="AG38" s="305" t="inlineStr">
        <is>
          <t>3级</t>
        </is>
      </c>
      <c r="AH38" s="305" t="inlineStr">
        <is>
          <t>能效等级</t>
        </is>
      </c>
      <c r="AI38" s="305" t="inlineStr">
        <is>
          <t>空气净化器能效等级分为3级（1级最高），3级为能效限定值即市场准入最低要求。评价指标包括能效比（CADR/输入功率）、待机功率等。颗粒物能效比≥2.0（3级），气态污染物能效比≥0.5（3级）。</t>
        </is>
      </c>
      <c r="AJ38" s="305" t="inlineStr">
        <is>
          <t>1）空气净化器须达到标准规定的能效限定值（3级）方可生产、进口或销售；2）产品须标注能效等级标识；3）能效等级分为1级、2级、3级，3级为市场准入最低要求。</t>
        </is>
      </c>
      <c r="AK38" s="305" t="inlineStr">
        <is>
          <t>N/A</t>
        </is>
      </c>
      <c r="AL38" s="305" t="inlineStr">
        <is>
          <t>N/A</t>
        </is>
      </c>
      <c r="AM38" s="305" t="inlineStr">
        <is>
          <t>政府机构开展的监督检查</t>
        </is>
      </c>
      <c r="AN38" s="305" t="inlineStr">
        <is>
          <t>市场监督管理部门对空气净化器产品进行能效标识监督检查和产品质量监督抽查。</t>
        </is>
      </c>
      <c r="AO38" s="305" t="inlineStr">
        <is>
          <t>合规命令；罚款</t>
        </is>
      </c>
      <c r="AP38" s="305" t="inlineStr">
        <is>
          <t>对生产、进口、销售不符合强制性能效标准的空气净化器产品的，由市场监督管理部门责令停止生产、进口、销售，没收违法所得，并处罚款。</t>
        </is>
      </c>
      <c r="AQ38" s="305" t="inlineStr">
        <is>
          <t>其他激励或支持</t>
        </is>
      </c>
      <c r="AR38" s="305" t="inlineStr">
        <is>
          <t>国家鼓励生产和使用1级、2级高效空气净化器；通过节能产品认证等措施引导市场推广。</t>
        </is>
      </c>
      <c r="AS38" s="305" t="inlineStr">
        <is>
          <t>N/A</t>
        </is>
      </c>
      <c r="AT38" s="305" t="inlineStr">
        <is>
          <t>N/A</t>
        </is>
      </c>
      <c r="AU38" s="305" t="inlineStr">
        <is>
          <t>C27</t>
        </is>
      </c>
      <c r="AV38" s="305" t="inlineStr">
        <is>
          <t>CO2</t>
        </is>
      </c>
      <c r="AW38" s="305" t="inlineStr">
        <is>
          <t>正向</t>
        </is>
      </c>
      <c r="AX38" s="305" t="inlineStr">
        <is>
          <t>节能；产业发展</t>
        </is>
      </c>
      <c r="AY38" s="305" t="inlineStr">
        <is>
          <t>GB 36893-2024 空气净化器能效限定值及能效等级</t>
        </is>
      </c>
      <c r="AZ38" s="305" t="inlineStr">
        <is>
          <t>https://openstd.samr.gov.cn/bzgk/std/newGbInfo?hcno=4BA93C92616062B1F73D34BBEB2E0233</t>
        </is>
      </c>
      <c r="BA38" s="305" t="inlineStr">
        <is>
          <t>N/A</t>
        </is>
      </c>
    </row>
    <row r="39">
      <c r="A39" s="305" t="inlineStr">
        <is>
          <t>CHNPRFMEAI06S000</t>
        </is>
      </c>
      <c r="B39" s="305" t="inlineStr">
        <is>
          <t>工具</t>
        </is>
      </c>
      <c r="C39" s="305" t="inlineStr">
        <is>
          <t>绩效标准</t>
        </is>
      </c>
      <c r="D39" s="305" t="inlineStr">
        <is>
          <t>电器最低能源绩效标准（MEPS）</t>
        </is>
      </c>
      <c r="E39" s="305" t="inlineStr">
        <is>
          <t>工业</t>
        </is>
      </c>
      <c r="F39" s="305" t="inlineStr">
        <is>
          <t>工业泵；给排水</t>
        </is>
      </c>
      <c r="G39" s="305" t="inlineStr">
        <is>
          <t>潜水电泵能效限定值及能效等级</t>
        </is>
      </c>
      <c r="H39" s="305" t="inlineStr">
        <is>
          <t>Minimum Allowable Values of Energy Efficiency and Energy Efficiency Grades for Submersible Motor-Pumps</t>
        </is>
      </c>
      <c r="I39" s="305" t="inlineStr">
        <is>
          <t>N/A</t>
        </is>
      </c>
      <c r="J39" s="305" t="inlineStr">
        <is>
          <t>GB 32030-2022《潜水电泵能效限定值及能效等级》是强制性国家标准，于2022年12月29日发布，2024年1月1日实施，整合替代GB 32029-2015（小型潜水电泵）、GB 32030-2015（井用潜水电泵）、GB 32031-2015（污水污物潜水电泵）。统一规定了小型潜水电泵、大中型潜水电泵、污水污物潜水电泵、井用潜水电泵和混流潜水电泵的能效等级、能效限定值和试验方法。能效等级分为3级（1级最高），3级为能效限定值即强制市场准入门槛。</t>
        </is>
      </c>
      <c r="K39" s="305" t="inlineStr">
        <is>
          <t>能源效率；节能</t>
        </is>
      </c>
      <c r="L39" s="305" t="inlineStr">
        <is>
          <t>直接</t>
        </is>
      </c>
      <c r="M39" s="305" t="inlineStr">
        <is>
          <t>供给侧</t>
        </is>
      </c>
      <c r="N39" s="305" t="inlineStr">
        <is>
          <t>中国</t>
        </is>
      </c>
      <c r="O39" s="305" t="inlineStr">
        <is>
          <t>国家</t>
        </is>
      </c>
      <c r="P39" s="305" t="inlineStr">
        <is>
          <t>N/A</t>
        </is>
      </c>
      <c r="Q39" s="305" t="inlineStr">
        <is>
          <t>29/12/2022</t>
        </is>
      </c>
      <c r="R39" s="305" t="inlineStr">
        <is>
          <t>01/01/2024</t>
        </is>
      </c>
      <c r="S39" s="305" t="inlineStr">
        <is>
          <t>N/A</t>
        </is>
      </c>
      <c r="T39" s="305" t="inlineStr">
        <is>
          <t>N/A</t>
        </is>
      </c>
      <c r="U39" s="305" t="inlineStr">
        <is>
          <t>N/A</t>
        </is>
      </c>
      <c r="V39" s="305">
        <f>IF(R39="","生效",IF(R39="N/A","生效",IF(TODAY()&lt;DATE(VALUE(RIGHT(R39,4)),VALUE(MID(R39,4,2)),VALUE(LEFT(R39,2))),"计划实施",IF(S39="","生效",IF(S39="N/A","生效",IF(TODAY()&lt;DATE(VALUE(RIGHT(S39,4)),VALUE(MID(S39,4,2)),VALUE(LEFT(S39,2))),"生效","已终止"))))))</f>
        <v/>
      </c>
      <c r="W39" s="305" t="inlineStr">
        <is>
          <t>国家市场监督管理总局；国家标准化管理委员会</t>
        </is>
      </c>
      <c r="X39" s="305" t="inlineStr">
        <is>
          <t>潜水电泵</t>
        </is>
      </c>
      <c r="Y39" s="305" t="inlineStr">
        <is>
          <t>新建</t>
        </is>
      </c>
      <c r="Z39" s="305" t="inlineStr">
        <is>
          <t>小型潜水电泵、大中型潜水电泵、污水污物潜水电泵、井用潜水电泵和混流潜水电泵。涵盖农业灌溉、城市给排水、工业用水、污水处理等领域使用的各类潜水电泵。</t>
        </is>
      </c>
      <c r="AA39" s="305" t="inlineStr">
        <is>
          <t>N/A</t>
        </is>
      </c>
      <c r="AB39" s="305" t="inlineStr">
        <is>
          <t>N/A</t>
        </is>
      </c>
      <c r="AC39" s="305" t="inlineStr">
        <is>
          <t>企业</t>
        </is>
      </c>
      <c r="AD39" s="305" t="inlineStr">
        <is>
          <t>在中国境内生产、进口或销售潜水电泵产品的生产企业和进口商。</t>
        </is>
      </c>
      <c r="AE39" s="305" t="inlineStr">
        <is>
          <t>生产；销售；进口</t>
        </is>
      </c>
      <c r="AF39" s="305" t="inlineStr">
        <is>
          <t>潜水电泵产品的生产、进口和销售活动。产品须达到标准规定的能效限定值方可进入市场。</t>
        </is>
      </c>
      <c r="AG39" s="305" t="inlineStr">
        <is>
          <t>3级</t>
        </is>
      </c>
      <c r="AH39" s="305" t="inlineStr">
        <is>
          <t>能效等级</t>
        </is>
      </c>
      <c r="AI39" s="305" t="inlineStr">
        <is>
          <t>潜水电泵能效等级分为3级（1级最高），3级为能效限定值即市场准入最低要求。效率限定值（3级）按泵型和比转速分级，例如小型潜水电泵3级效率为55%~72%（因流量和比转速而异）。</t>
        </is>
      </c>
      <c r="AJ39" s="305" t="inlineStr">
        <is>
          <t>1）潜水电泵须达到标准规定的能效限定值（3级）方可生产、进口或销售；2）产品须标注能效等级标识；3）能效等级分为1级、2级、3级，3级为市场准入最低要求。</t>
        </is>
      </c>
      <c r="AK39" s="305" t="inlineStr">
        <is>
          <t>N/A</t>
        </is>
      </c>
      <c r="AL39" s="305" t="inlineStr">
        <is>
          <t>N/A</t>
        </is>
      </c>
      <c r="AM39" s="305" t="inlineStr">
        <is>
          <t>政府机构开展的监督检查</t>
        </is>
      </c>
      <c r="AN39" s="305" t="inlineStr">
        <is>
          <t>市场监督管理部门对潜水电泵产品进行能效标识监督检查和产品质量监督抽查。</t>
        </is>
      </c>
      <c r="AO39" s="305" t="inlineStr">
        <is>
          <t>合规命令；罚款</t>
        </is>
      </c>
      <c r="AP39" s="305" t="inlineStr">
        <is>
          <t>对生产、进口、销售不符合强制性能效标准的潜水电泵产品的，由市场监督管理部门责令停止生产、进口、销售，没收违法所得，并处罚款。</t>
        </is>
      </c>
      <c r="AQ39" s="305" t="inlineStr">
        <is>
          <t>其他激励或支持</t>
        </is>
      </c>
      <c r="AR39" s="305" t="inlineStr">
        <is>
          <t>国家鼓励生产和使用1级、2级高效潜水电泵；通过节能产品认证、政府绿色采购等措施引导市场推广。</t>
        </is>
      </c>
      <c r="AS39" s="305" t="inlineStr">
        <is>
          <t>N/A</t>
        </is>
      </c>
      <c r="AT39" s="305" t="inlineStr">
        <is>
          <t>N/A</t>
        </is>
      </c>
      <c r="AU39" s="305" t="inlineStr">
        <is>
          <t>C28</t>
        </is>
      </c>
      <c r="AV39" s="305" t="inlineStr">
        <is>
          <t>CO2</t>
        </is>
      </c>
      <c r="AW39" s="305" t="inlineStr">
        <is>
          <t>正向</t>
        </is>
      </c>
      <c r="AX39" s="305" t="inlineStr">
        <is>
          <t>节能；产业发展</t>
        </is>
      </c>
      <c r="AY39" s="305" t="inlineStr">
        <is>
          <t>GB 32030-2022 潜水电泵能效限定值及能效等级</t>
        </is>
      </c>
      <c r="AZ39" s="305" t="inlineStr">
        <is>
          <t>https://openstd.samr.gov.cn/bzgk/std/newGbInfo?hcno=A169A5996E7443A3CF22F1BF58A151C9</t>
        </is>
      </c>
      <c r="BA39" s="305" t="inlineStr">
        <is>
          <t>N/A</t>
        </is>
      </c>
    </row>
    <row r="40">
      <c r="A40" s="305" t="inlineStr">
        <is>
          <t>CHNPRFMEAI07S000</t>
        </is>
      </c>
      <c r="B40" s="305" t="inlineStr">
        <is>
          <t>工具</t>
        </is>
      </c>
      <c r="C40" s="305" t="inlineStr">
        <is>
          <t>绩效标准</t>
        </is>
      </c>
      <c r="D40" s="305" t="inlineStr">
        <is>
          <t>电器最低能源绩效标准（MEPS）</t>
        </is>
      </c>
      <c r="E40" s="305" t="inlineStr">
        <is>
          <t>工业</t>
        </is>
      </c>
      <c r="F40" s="305" t="inlineStr">
        <is>
          <t>家用电器</t>
        </is>
      </c>
      <c r="G40" s="305" t="inlineStr">
        <is>
          <t>电风扇能效限定值及能效等级</t>
        </is>
      </c>
      <c r="H40" s="305" t="inlineStr">
        <is>
          <t>Minimum Allowable Values of Energy Efficiency and Energy Efficiency Grades for Electric Fans</t>
        </is>
      </c>
      <c r="I40" s="305" t="inlineStr">
        <is>
          <t>N/A</t>
        </is>
      </c>
      <c r="J40" s="305" t="inlineStr">
        <is>
          <t>GB 12021.9-2021《电风扇能效限定值及能效等级》是强制性国家标准，于2021年10月11日发布，2022年11月1日实施，替代GB 12021.9-2008。适用于单相额定电压不超过250V、其他额定电压不超过480V，由交流或直流电动机驱动的台扇、转页扇、壁扇、台地扇、落地扇和吊扇。较2008版新增直流电机驱动风扇和聚风型风扇定义及判定方法，新增待机功率要求，各级能效指标大幅提高。能效等级分为3级（1级最高），3级为能效限定值即强制市场准入门槛。</t>
        </is>
      </c>
      <c r="K40" s="305" t="inlineStr">
        <is>
          <t>能源效率；节能</t>
        </is>
      </c>
      <c r="L40" s="305" t="inlineStr">
        <is>
          <t>直接</t>
        </is>
      </c>
      <c r="M40" s="305" t="inlineStr">
        <is>
          <t>供给侧</t>
        </is>
      </c>
      <c r="N40" s="305" t="inlineStr">
        <is>
          <t>中国</t>
        </is>
      </c>
      <c r="O40" s="305" t="inlineStr">
        <is>
          <t>国家</t>
        </is>
      </c>
      <c r="P40" s="305" t="inlineStr">
        <is>
          <t>N/A</t>
        </is>
      </c>
      <c r="Q40" s="305" t="inlineStr">
        <is>
          <t>01/03/2009</t>
        </is>
      </c>
      <c r="R40" s="305" t="inlineStr">
        <is>
          <t>01/03/2010</t>
        </is>
      </c>
      <c r="S40" s="305" t="inlineStr">
        <is>
          <t>N/A</t>
        </is>
      </c>
      <c r="T40" s="305" t="inlineStr">
        <is>
          <t>11/10/2021</t>
        </is>
      </c>
      <c r="U40" s="305" t="inlineStr">
        <is>
          <t>2021年10月11日发布GB 12021.9-2021替代GB 12021.9-2008，新增直流电机风扇和聚风型风扇，新增待机功率要求，1级能效指标提升幅度达30.9%~80.6%</t>
        </is>
      </c>
      <c r="V40" s="305">
        <f>IF(R40="","生效",IF(R40="N/A","生效",IF(TODAY()&lt;DATE(VALUE(RIGHT(R40,4)),VALUE(MID(R40,4,2)),VALUE(LEFT(R40,2))),"计划实施",IF(S40="","生效",IF(S40="N/A","生效",IF(TODAY()&lt;DATE(VALUE(RIGHT(S40,4)),VALUE(MID(S40,4,2)),VALUE(LEFT(S40,2))),"生效","已终止"))))))</f>
        <v/>
      </c>
      <c r="W40" s="305" t="inlineStr">
        <is>
          <t>国家市场监督管理总局；国家标准化管理委员会</t>
        </is>
      </c>
      <c r="X40" s="305" t="inlineStr">
        <is>
          <t>电风扇</t>
        </is>
      </c>
      <c r="Y40" s="305" t="inlineStr">
        <is>
          <t>新建</t>
        </is>
      </c>
      <c r="Z40" s="305" t="inlineStr">
        <is>
          <t>单相额定电压不超过250V、其他额定电压不超过480V，由交流或直流电动机驱动的台扇、转页扇、壁扇、台地扇、落地扇和吊扇。</t>
        </is>
      </c>
      <c r="AA40" s="305" t="inlineStr">
        <is>
          <t>N/A</t>
        </is>
      </c>
      <c r="AB40" s="305" t="inlineStr">
        <is>
          <t>N/A</t>
        </is>
      </c>
      <c r="AC40" s="305" t="inlineStr">
        <is>
          <t>企业</t>
        </is>
      </c>
      <c r="AD40" s="305" t="inlineStr">
        <is>
          <t>在中国境内生产、进口或销售电风扇产品的生产企业和进口商。</t>
        </is>
      </c>
      <c r="AE40" s="305" t="inlineStr">
        <is>
          <t>生产；销售；进口</t>
        </is>
      </c>
      <c r="AF40" s="305" t="inlineStr">
        <is>
          <t>电风扇产品的生产、进口和销售活动。产品须达到标准规定的能效限定值方可进入市场。</t>
        </is>
      </c>
      <c r="AG40" s="305" t="inlineStr">
        <is>
          <t>3级</t>
        </is>
      </c>
      <c r="AH40" s="305" t="inlineStr">
        <is>
          <t>能效等级</t>
        </is>
      </c>
      <c r="AI40" s="305" t="inlineStr">
        <is>
          <t>电风扇能效等级分为3级（1级最高），3级为能效限定值即市场准入最低要求。能效评价指标为能效值（m³/(min·W)），按风扇类型（台扇/壁扇/落地扇/吊扇等）、扇叶规格和驱动方式（交流/直流）分级量化。较2008版，1级能效值提升30.9%~80.6%，新增待机功率≤0.5W要求。</t>
        </is>
      </c>
      <c r="AJ40" s="305" t="inlineStr">
        <is>
          <t>1）电风扇须达到标准规定的能效限定值（3级）方可生产、进口或销售；2）产品须标注能效等级标识；3）能效等级分为1级、2级、3级，3级为市场准入最低要求。</t>
        </is>
      </c>
      <c r="AK40" s="305" t="inlineStr">
        <is>
          <t>N/A</t>
        </is>
      </c>
      <c r="AL40" s="305" t="inlineStr">
        <is>
          <t>N/A</t>
        </is>
      </c>
      <c r="AM40" s="305" t="inlineStr">
        <is>
          <t>政府机构开展的监督检查</t>
        </is>
      </c>
      <c r="AN40" s="305" t="inlineStr">
        <is>
          <t>市场监督管理部门对电风扇产品进行能效标识监督检查和产品质量监督抽查。</t>
        </is>
      </c>
      <c r="AO40" s="305" t="inlineStr">
        <is>
          <t>合规命令；罚款</t>
        </is>
      </c>
      <c r="AP40" s="305" t="inlineStr">
        <is>
          <t>对生产、进口、销售不符合强制性能效标准的电风扇产品的，由市场监督管理部门责令停止生产、进口、销售，没收违法所得，并处罚款。</t>
        </is>
      </c>
      <c r="AQ40" s="305" t="inlineStr">
        <is>
          <t>其他激励或支持</t>
        </is>
      </c>
      <c r="AR40" s="305" t="inlineStr">
        <is>
          <t>国家鼓励生产和使用1级、2级高效电风扇；通过节能产品认证、政府绿色采购等措施引导市场推广。</t>
        </is>
      </c>
      <c r="AS40" s="305" t="inlineStr">
        <is>
          <t>N/A</t>
        </is>
      </c>
      <c r="AT40" s="305" t="inlineStr">
        <is>
          <t>N/A</t>
        </is>
      </c>
      <c r="AU40" s="305" t="inlineStr">
        <is>
          <t>C27</t>
        </is>
      </c>
      <c r="AV40" s="305" t="inlineStr">
        <is>
          <t>CO2</t>
        </is>
      </c>
      <c r="AW40" s="305" t="inlineStr">
        <is>
          <t>正向</t>
        </is>
      </c>
      <c r="AX40" s="305" t="inlineStr">
        <is>
          <t>节能；产业发展</t>
        </is>
      </c>
      <c r="AY40" s="305" t="inlineStr">
        <is>
          <t>GB 12021.9-2021 电风扇能效限定值及能效等级</t>
        </is>
      </c>
      <c r="AZ40" s="305" t="inlineStr">
        <is>
          <t>https://openstd.samr.gov.cn/bzgk/std/newGbInfo?hcno=91AD3442EF85B846C4DB9879198D200E</t>
        </is>
      </c>
      <c r="BA40" s="305" t="inlineStr">
        <is>
          <t>N/A</t>
        </is>
      </c>
    </row>
    <row r="41">
      <c r="A41" s="305" t="inlineStr">
        <is>
          <t>CHNPRFMEAI08S000</t>
        </is>
      </c>
      <c r="B41" s="305" t="inlineStr">
        <is>
          <t>工具</t>
        </is>
      </c>
      <c r="C41" s="305" t="inlineStr">
        <is>
          <t>绩效标准</t>
        </is>
      </c>
      <c r="D41" s="305" t="inlineStr">
        <is>
          <t>电器最低能源绩效标准（MEPS）</t>
        </is>
      </c>
      <c r="E41" s="305" t="inlineStr">
        <is>
          <t>工业</t>
        </is>
      </c>
      <c r="F41" s="305" t="inlineStr">
        <is>
          <t>电子设备；消费电子</t>
        </is>
      </c>
      <c r="G41" s="305" t="inlineStr">
        <is>
          <t>平板电视与机顶盒能效限定值及能效等级</t>
        </is>
      </c>
      <c r="H41" s="305" t="inlineStr">
        <is>
          <t>Minimum Allowable Values of Energy Efficiency and Energy Efficiency Grades for Flat Panel Televisions and Set-Top Boxes</t>
        </is>
      </c>
      <c r="I41" s="305" t="inlineStr">
        <is>
          <t>N/A</t>
        </is>
      </c>
      <c r="J41" s="305" t="inlineStr">
        <is>
          <t>GB 24850-2020《平板电视与机顶盒能效限定值及能效等级》是强制性国家标准，于2020年7月23日发布，2021年8月1日实施，合并替代GB 24850-2013（平板电视）和GB 25957-2010（机顶盒）。适用于液晶电视、OLED电视以及有线、地面、卫星和网络机顶盒，不适用于直播卫星机顶盒。能效等级分为5级（1级最高），新增8K电视能效要求，提高了4K及以下平板电视和机顶盒的能效要求。</t>
        </is>
      </c>
      <c r="K41" s="305" t="inlineStr">
        <is>
          <t>能源效率；节能</t>
        </is>
      </c>
      <c r="L41" s="305" t="inlineStr">
        <is>
          <t>直接</t>
        </is>
      </c>
      <c r="M41" s="305" t="inlineStr">
        <is>
          <t>供给侧</t>
        </is>
      </c>
      <c r="N41" s="305" t="inlineStr">
        <is>
          <t>中国</t>
        </is>
      </c>
      <c r="O41" s="305" t="inlineStr">
        <is>
          <t>国家</t>
        </is>
      </c>
      <c r="P41" s="305" t="inlineStr">
        <is>
          <t>N/A</t>
        </is>
      </c>
      <c r="Q41" s="305" t="inlineStr">
        <is>
          <t>23/07/2020</t>
        </is>
      </c>
      <c r="R41" s="305" t="inlineStr">
        <is>
          <t>01/08/2021</t>
        </is>
      </c>
      <c r="S41" s="305" t="inlineStr">
        <is>
          <t>N/A</t>
        </is>
      </c>
      <c r="T41" s="305" t="inlineStr">
        <is>
          <t>N/A</t>
        </is>
      </c>
      <c r="U41" s="305" t="inlineStr">
        <is>
          <t>N/A</t>
        </is>
      </c>
      <c r="V41" s="305">
        <f>IF(R41="","生效",IF(R41="N/A","生效",IF(TODAY()&lt;DATE(VALUE(RIGHT(R41,4)),VALUE(MID(R41,4,2)),VALUE(LEFT(R41,2))),"计划实施",IF(S41="","生效",IF(S41="N/A","生效",IF(TODAY()&lt;DATE(VALUE(RIGHT(S41,4)),VALUE(MID(S41,4,2)),VALUE(LEFT(S41,2))),"生效","已终止"))))))</f>
        <v/>
      </c>
      <c r="W41" s="305" t="inlineStr">
        <is>
          <t>国家市场监督管理总局；国家标准化管理委员会</t>
        </is>
      </c>
      <c r="X41" s="305" t="inlineStr">
        <is>
          <t>平板电视与机顶盒</t>
        </is>
      </c>
      <c r="Y41" s="305" t="inlineStr">
        <is>
          <t>新建</t>
        </is>
      </c>
      <c r="Z41" s="305" t="inlineStr">
        <is>
          <t>液晶电视、OLED电视；有线、地面、卫星和网络机顶盒。不适用于直播卫星机顶盒。</t>
        </is>
      </c>
      <c r="AA41" s="305" t="inlineStr">
        <is>
          <t>N/A</t>
        </is>
      </c>
      <c r="AB41" s="305" t="inlineStr">
        <is>
          <t>N/A</t>
        </is>
      </c>
      <c r="AC41" s="305" t="inlineStr">
        <is>
          <t>企业</t>
        </is>
      </c>
      <c r="AD41" s="305" t="inlineStr">
        <is>
          <t>在中国境内生产、进口或销售平板电视和机顶盒产品的生产企业和进口商。</t>
        </is>
      </c>
      <c r="AE41" s="305" t="inlineStr">
        <is>
          <t>生产；销售；进口</t>
        </is>
      </c>
      <c r="AF41" s="305" t="inlineStr">
        <is>
          <t>平板电视和机顶盒产品的生产、进口和销售活动。产品须达到标准规定的能效限定值方可进入市场。</t>
        </is>
      </c>
      <c r="AG41" s="305" t="inlineStr">
        <is>
          <t>5级</t>
        </is>
      </c>
      <c r="AH41" s="305" t="inlineStr">
        <is>
          <t>能效等级</t>
        </is>
      </c>
      <c r="AI41" s="305" t="inlineStr">
        <is>
          <t>平板电视与机顶盒能效等级分为5级（1级最高），5级中的某一级为能效限定值。平板电视能效指数（EEI）评价，综合考虑开机功率、待机功率和屏幕面积。机顶盒按类型（有线/地面/卫星/网络）分别设定能效限定值。新增8K电视能效要求，提高了4K及以下电视能效门槛。</t>
        </is>
      </c>
      <c r="AJ41" s="305" t="inlineStr">
        <is>
          <t>1）平板电视和机顶盒须达到标准规定的能效限定值方可生产、进口或销售；2）产品须标注能效等级标识；3）能效等级分为1~5级，能效限定值为市场准入最低要求。</t>
        </is>
      </c>
      <c r="AK41" s="305" t="inlineStr">
        <is>
          <t>N/A</t>
        </is>
      </c>
      <c r="AL41" s="305" t="inlineStr">
        <is>
          <t>N/A</t>
        </is>
      </c>
      <c r="AM41" s="305" t="inlineStr">
        <is>
          <t>政府机构开展的监督检查</t>
        </is>
      </c>
      <c r="AN41" s="305" t="inlineStr">
        <is>
          <t>市场监督管理部门对平板电视和机顶盒产品进行能效标识监督检查和产品质量监督抽查。</t>
        </is>
      </c>
      <c r="AO41" s="305" t="inlineStr">
        <is>
          <t>合规命令；罚款</t>
        </is>
      </c>
      <c r="AP41" s="305" t="inlineStr">
        <is>
          <t>对生产、进口、销售不符合强制性能效标准的平板电视和机顶盒产品的，由市场监督管理部门责令停止生产、进口、销售，没收违法所得，并处罚款。</t>
        </is>
      </c>
      <c r="AQ41" s="305" t="inlineStr">
        <is>
          <t>其他激励或支持</t>
        </is>
      </c>
      <c r="AR41" s="305" t="inlineStr">
        <is>
          <t>国家鼓励生产和使用1级、2级高效电视和机顶盒；通过节能产品认证等措施引导高效消费电子市场推广。</t>
        </is>
      </c>
      <c r="AS41" s="305" t="inlineStr">
        <is>
          <t>N/A</t>
        </is>
      </c>
      <c r="AT41" s="305" t="inlineStr">
        <is>
          <t>N/A</t>
        </is>
      </c>
      <c r="AU41" s="305" t="inlineStr">
        <is>
          <t>C26</t>
        </is>
      </c>
      <c r="AV41" s="305" t="inlineStr">
        <is>
          <t>CO2</t>
        </is>
      </c>
      <c r="AW41" s="305" t="inlineStr">
        <is>
          <t>正向</t>
        </is>
      </c>
      <c r="AX41" s="305" t="inlineStr">
        <is>
          <t>节能；产业发展</t>
        </is>
      </c>
      <c r="AY41" s="305" t="inlineStr">
        <is>
          <t>GB 24850-2020 平板电视与机顶盒能效限定值及能效等级</t>
        </is>
      </c>
      <c r="AZ41" s="305" t="inlineStr">
        <is>
          <t>https://openstd.samr.gov.cn/bzgk/gb/newGbInfo?hcno=C372F09A3155C3B9967182CAD49415BA</t>
        </is>
      </c>
      <c r="BA41" s="305" t="inlineStr">
        <is>
          <t>N/A</t>
        </is>
      </c>
    </row>
    <row r="42">
      <c r="A42" s="305" t="inlineStr">
        <is>
          <t>CHNPRFMEAI09S000</t>
        </is>
      </c>
      <c r="B42" s="305" t="inlineStr">
        <is>
          <t>工具</t>
        </is>
      </c>
      <c r="C42" s="305" t="inlineStr">
        <is>
          <t>绩效标准</t>
        </is>
      </c>
      <c r="D42" s="305" t="inlineStr">
        <is>
          <t>电器最低能源绩效标准（MEPS）</t>
        </is>
      </c>
      <c r="E42" s="305" t="inlineStr">
        <is>
          <t>工业</t>
        </is>
      </c>
      <c r="F42" s="305" t="inlineStr">
        <is>
          <t>工业风机；暖通空调</t>
        </is>
      </c>
      <c r="G42" s="305" t="inlineStr">
        <is>
          <t>通风机能效限定值及能效等级</t>
        </is>
      </c>
      <c r="H42" s="305" t="inlineStr">
        <is>
          <t>Minimum Allowable Values of Energy Efficiency and Energy Efficiency Grades for Fans</t>
        </is>
      </c>
      <c r="I42" s="305" t="inlineStr">
        <is>
          <t>N/A</t>
        </is>
      </c>
      <c r="J42" s="305" t="inlineStr">
        <is>
          <t>GB 19761-2020《通风机能效限定值及能效等级》是强制性国家标准，于2020年5月29日发布，2021年6月1日实施，替代GB 19761-2009。适用于一般用途离心通风机、一般用途轴流通风机、工业锅炉用离心引风机、电站锅炉离心式通风机、电站轴流式通风机、暖通空调用离心通风机、前向多翼离心通风机。不适用于空调用管道型通风机、箱型通风机、无蜗壳离心式通风机等。能效等级分为3级（1级最高），3级为能效限定值即强制市场准入门槛。</t>
        </is>
      </c>
      <c r="K42" s="305" t="inlineStr">
        <is>
          <t>能源效率；节能</t>
        </is>
      </c>
      <c r="L42" s="305" t="inlineStr">
        <is>
          <t>直接</t>
        </is>
      </c>
      <c r="M42" s="305" t="inlineStr">
        <is>
          <t>供给侧</t>
        </is>
      </c>
      <c r="N42" s="305" t="inlineStr">
        <is>
          <t>中国</t>
        </is>
      </c>
      <c r="O42" s="305" t="inlineStr">
        <is>
          <t>国家</t>
        </is>
      </c>
      <c r="P42" s="305" t="inlineStr">
        <is>
          <t>N/A</t>
        </is>
      </c>
      <c r="Q42" s="305" t="inlineStr">
        <is>
          <t>29/05/2020</t>
        </is>
      </c>
      <c r="R42" s="305" t="inlineStr">
        <is>
          <t>01/06/2021</t>
        </is>
      </c>
      <c r="S42" s="305" t="inlineStr">
        <is>
          <t>N/A</t>
        </is>
      </c>
      <c r="T42" s="305" t="inlineStr">
        <is>
          <t>N/A</t>
        </is>
      </c>
      <c r="U42" s="305" t="inlineStr">
        <is>
          <t>N/A</t>
        </is>
      </c>
      <c r="V42" s="305">
        <f>IF(R42="","生效",IF(R42="N/A","生效",IF(TODAY()&lt;DATE(VALUE(RIGHT(R42,4)),VALUE(MID(R42,4,2)),VALUE(LEFT(R42,2))),"计划实施",IF(S42="","生效",IF(S42="N/A","生效",IF(TODAY()&lt;DATE(VALUE(RIGHT(S42,4)),VALUE(MID(S42,4,2)),VALUE(LEFT(S42,2))),"生效","已终止"))))))</f>
        <v/>
      </c>
      <c r="W42" s="305" t="inlineStr">
        <is>
          <t>国家市场监督管理总局；国家标准化管理委员会</t>
        </is>
      </c>
      <c r="X42" s="305" t="inlineStr">
        <is>
          <t>通风机</t>
        </is>
      </c>
      <c r="Y42" s="305" t="inlineStr">
        <is>
          <t>新建</t>
        </is>
      </c>
      <c r="Z42" s="305" t="inlineStr">
        <is>
          <t>一般用途离心通风机、一般用途轴流通风机、工业锅炉用离心引风机、电站锅炉离心式通风机、电站轴流式通风机、暖通空调用离心通风机、前向多翼离心通风机。不适用于空调用管道型通风机、箱型通风机、无蜗壳离心式通风机及其他特殊结构通风机。</t>
        </is>
      </c>
      <c r="AA42" s="305" t="inlineStr">
        <is>
          <t>N/A</t>
        </is>
      </c>
      <c r="AB42" s="305" t="inlineStr">
        <is>
          <t>N/A</t>
        </is>
      </c>
      <c r="AC42" s="305" t="inlineStr">
        <is>
          <t>企业</t>
        </is>
      </c>
      <c r="AD42" s="305" t="inlineStr">
        <is>
          <t>在中国境内生产、进口或销售通风机产品的生产企业和进口商。</t>
        </is>
      </c>
      <c r="AE42" s="305" t="inlineStr">
        <is>
          <t>生产；销售；进口</t>
        </is>
      </c>
      <c r="AF42" s="305" t="inlineStr">
        <is>
          <t>通风机产品的生产、进口和销售活动。产品须达到标准规定的能效限定值方可进入市场。</t>
        </is>
      </c>
      <c r="AG42" s="305" t="inlineStr">
        <is>
          <t>3级</t>
        </is>
      </c>
      <c r="AH42" s="305" t="inlineStr">
        <is>
          <t>能效等级</t>
        </is>
      </c>
      <c r="AI42" s="305" t="inlineStr">
        <is>
          <t>通风机能效等级分为3级（1级最高），3级为能效限定值即市场准入最低要求。评价指标为通风机效率（%），按风机类型（离心/轴流）、机号（叶轮直径）和比转速分级量化。不同机号的通风机有对应的效率限定值。</t>
        </is>
      </c>
      <c r="AJ42" s="305" t="inlineStr">
        <is>
          <t>1）通风机须达到标准规定的能效限定值（3级）方可生产、进口或销售；2）产品须标注能效等级标识；3）能效等级分为1级、2级、3级，3级为市场准入最低要求。</t>
        </is>
      </c>
      <c r="AK42" s="305" t="inlineStr">
        <is>
          <t>N/A</t>
        </is>
      </c>
      <c r="AL42" s="305" t="inlineStr">
        <is>
          <t>N/A</t>
        </is>
      </c>
      <c r="AM42" s="305" t="inlineStr">
        <is>
          <t>政府机构开展的监督检查</t>
        </is>
      </c>
      <c r="AN42" s="305" t="inlineStr">
        <is>
          <t>市场监督管理部门对通风机产品进行能效标识监督检查和产品质量监督抽查。</t>
        </is>
      </c>
      <c r="AO42" s="305" t="inlineStr">
        <is>
          <t>合规命令；罚款</t>
        </is>
      </c>
      <c r="AP42" s="305" t="inlineStr">
        <is>
          <t>对生产、进口、销售不符合强制性能效标准的通风机产品的，由市场监督管理部门责令停止生产、进口、销售，没收违法所得，并处罚款。</t>
        </is>
      </c>
      <c r="AQ42" s="305" t="inlineStr">
        <is>
          <t>其他激励或支持</t>
        </is>
      </c>
      <c r="AR42" s="305" t="inlineStr">
        <is>
          <t>国家鼓励生产和使用1级、2级高效通风机；通过节能产品认证等措施引导高效风机市场推广。</t>
        </is>
      </c>
      <c r="AS42" s="305" t="inlineStr">
        <is>
          <t>N/A</t>
        </is>
      </c>
      <c r="AT42" s="305" t="inlineStr">
        <is>
          <t>N/A</t>
        </is>
      </c>
      <c r="AU42" s="305" t="inlineStr">
        <is>
          <t>C28</t>
        </is>
      </c>
      <c r="AV42" s="305" t="inlineStr">
        <is>
          <t>CO2</t>
        </is>
      </c>
      <c r="AW42" s="305" t="inlineStr">
        <is>
          <t>正向</t>
        </is>
      </c>
      <c r="AX42" s="305" t="inlineStr">
        <is>
          <t>节能；产业发展</t>
        </is>
      </c>
      <c r="AY42" s="305" t="inlineStr">
        <is>
          <t>GB 19761-2020 通风机能效限定值及能效等级</t>
        </is>
      </c>
      <c r="AZ42" s="305" t="inlineStr">
        <is>
          <t>https://openstd.samr.gov.cn/bzgk/std/newGbInfo?hcno=5C781533AE5B55C239B50AE737E1B9A6</t>
        </is>
      </c>
      <c r="BA42" s="305" t="inlineStr">
        <is>
          <t>N/A</t>
        </is>
      </c>
    </row>
    <row r="43">
      <c r="A43" s="305" t="inlineStr">
        <is>
          <t>CHNPRFMEAI10S000</t>
        </is>
      </c>
      <c r="B43" s="305" t="inlineStr">
        <is>
          <t>工具</t>
        </is>
      </c>
      <c r="C43" s="305" t="inlineStr">
        <is>
          <t>绩效标准</t>
        </is>
      </c>
      <c r="D43" s="305" t="inlineStr">
        <is>
          <t>电器最低能源绩效标准（MEPS）</t>
        </is>
      </c>
      <c r="E43" s="305" t="inlineStr">
        <is>
          <t>工业</t>
        </is>
      </c>
      <c r="F43" s="305" t="inlineStr">
        <is>
          <t>工业压缩机；通用机械</t>
        </is>
      </c>
      <c r="G43" s="305" t="inlineStr">
        <is>
          <t>容积式空气压缩机能效限定值及能效等级</t>
        </is>
      </c>
      <c r="H43" s="305" t="inlineStr">
        <is>
          <t>Minimum Allowable Values of Energy Efficiency and Energy Efficiency Grades for Displacement Air Compressors</t>
        </is>
      </c>
      <c r="I43" s="305" t="inlineStr">
        <is>
          <t>N/A</t>
        </is>
      </c>
      <c r="J43" s="305" t="inlineStr">
        <is>
          <t>GB 19153-2019《容积式空气压缩机能效限定值及能效等级》是强制性国家标准，于2019年12月31日发布，2020年7月1日实施，替代GB 19153-2009。适用于一般用喷油回转空气压缩机、一般用变转速喷油回转空气压缩机、一般用往复活塞空气压缩机、全无油润滑往复活塞空气压缩机、直联便携式往复活塞空气压缩机。能效等级分为3级（1级最高），3级为能效限定值即强制市场准入门槛。</t>
        </is>
      </c>
      <c r="K43" s="305" t="inlineStr">
        <is>
          <t>能源效率；节能</t>
        </is>
      </c>
      <c r="L43" s="305" t="inlineStr">
        <is>
          <t>直接</t>
        </is>
      </c>
      <c r="M43" s="305" t="inlineStr">
        <is>
          <t>供给侧</t>
        </is>
      </c>
      <c r="N43" s="305" t="inlineStr">
        <is>
          <t>中国</t>
        </is>
      </c>
      <c r="O43" s="305" t="inlineStr">
        <is>
          <t>国家</t>
        </is>
      </c>
      <c r="P43" s="305" t="inlineStr">
        <is>
          <t>N/A</t>
        </is>
      </c>
      <c r="Q43" s="305" t="inlineStr">
        <is>
          <t>31/12/2019</t>
        </is>
      </c>
      <c r="R43" s="305" t="inlineStr">
        <is>
          <t>01/07/2020</t>
        </is>
      </c>
      <c r="S43" s="305" t="inlineStr">
        <is>
          <t>N/A</t>
        </is>
      </c>
      <c r="T43" s="305" t="inlineStr">
        <is>
          <t>N/A</t>
        </is>
      </c>
      <c r="U43" s="305" t="inlineStr">
        <is>
          <t>N/A</t>
        </is>
      </c>
      <c r="V43" s="305">
        <f>IF(R43="","生效",IF(R43="N/A","生效",IF(TODAY()&lt;DATE(VALUE(RIGHT(R43,4)),VALUE(MID(R43,4,2)),VALUE(LEFT(R43,2))),"计划实施",IF(S43="","生效",IF(S43="N/A","生效",IF(TODAY()&lt;DATE(VALUE(RIGHT(S43,4)),VALUE(MID(S43,4,2)),VALUE(LEFT(S43,2))),"生效","已终止"))))))</f>
        <v/>
      </c>
      <c r="W43" s="305" t="inlineStr">
        <is>
          <t>国家市场监督管理总局；国家标准化管理委员会</t>
        </is>
      </c>
      <c r="X43" s="305" t="inlineStr">
        <is>
          <t>容积式空气压缩机</t>
        </is>
      </c>
      <c r="Y43" s="305" t="inlineStr">
        <is>
          <t>新建</t>
        </is>
      </c>
      <c r="Z43" s="305" t="inlineStr">
        <is>
          <t>一般用喷油回转空气压缩机（驱动电动机功率1.5kW~630kW，排气压力0.25MPa~1.4MPa）；一般用变转速喷油回转空气压缩机（2.2kW~315kW）；一般用往复活塞空气压缩机（0.75kW~75kW）；全无油润滑往复活塞空气压缩机（0.55kW~22kW）；直联便携式往复活塞空气压缩机。</t>
        </is>
      </c>
      <c r="AA43" s="305" t="inlineStr">
        <is>
          <t>N/A</t>
        </is>
      </c>
      <c r="AB43" s="305" t="inlineStr">
        <is>
          <t>N/A</t>
        </is>
      </c>
      <c r="AC43" s="305" t="inlineStr">
        <is>
          <t>企业</t>
        </is>
      </c>
      <c r="AD43" s="305" t="inlineStr">
        <is>
          <t>在中国境内生产、进口或销售容积式空气压缩机产品的生产企业和进口商。</t>
        </is>
      </c>
      <c r="AE43" s="305" t="inlineStr">
        <is>
          <t>生产；销售；进口</t>
        </is>
      </c>
      <c r="AF43" s="305" t="inlineStr">
        <is>
          <t>容积式空气压缩机产品的生产、进口和销售活动。产品须达到标准规定的能效限定值方可进入市场。</t>
        </is>
      </c>
      <c r="AG43" s="305" t="inlineStr">
        <is>
          <t>3级</t>
        </is>
      </c>
      <c r="AH43" s="305" t="inlineStr">
        <is>
          <t>能效等级</t>
        </is>
      </c>
      <c r="AI43" s="305" t="inlineStr">
        <is>
          <t>容积式空气压缩机能效等级分为3级（1级最高），3级为能效限定值即市场准入最低要求。评价指标为机组输入比功率（kW/(m³/min)），按压缩机类型、驱动功率、排气压力分级量化。例如，一般用喷油回转空压机（7.5kW级、0.7MPa）3级输入比功率≤9.4kW/(m³/min)。</t>
        </is>
      </c>
      <c r="AJ43" s="305" t="inlineStr">
        <is>
          <t>1）容积式空气压缩机须达到标准规定的能效限定值（3级）方可生产、进口或销售；2）产品须标注能效等级标识；3）能效等级分为1级、2级、3级，3级为市场准入最低要求。</t>
        </is>
      </c>
      <c r="AK43" s="305" t="inlineStr">
        <is>
          <t>N/A</t>
        </is>
      </c>
      <c r="AL43" s="305" t="inlineStr">
        <is>
          <t>N/A</t>
        </is>
      </c>
      <c r="AM43" s="305" t="inlineStr">
        <is>
          <t>政府机构开展的监督检查</t>
        </is>
      </c>
      <c r="AN43" s="305" t="inlineStr">
        <is>
          <t>市场监督管理部门对空气压缩机产品进行能效标识监督检查和产品质量监督抽查。</t>
        </is>
      </c>
      <c r="AO43" s="305" t="inlineStr">
        <is>
          <t>合规命令；罚款</t>
        </is>
      </c>
      <c r="AP43" s="305" t="inlineStr">
        <is>
          <t>对生产、进口、销售不符合强制性能效标准的空气压缩机产品的，由市场监督管理部门责令停止生产、进口、销售，没收违法所得，并处罚款。</t>
        </is>
      </c>
      <c r="AQ43" s="305" t="inlineStr">
        <is>
          <t>其他激励或支持</t>
        </is>
      </c>
      <c r="AR43" s="305" t="inlineStr">
        <is>
          <t>国家鼓励生产和使用1级、2级高效空气压缩机；通过节能产品认证、政府绿色采购等措施引导市场推广。</t>
        </is>
      </c>
      <c r="AS43" s="305" t="inlineStr">
        <is>
          <t>N/A</t>
        </is>
      </c>
      <c r="AT43" s="305" t="inlineStr">
        <is>
          <t>N/A</t>
        </is>
      </c>
      <c r="AU43" s="305" t="inlineStr">
        <is>
          <t>C28</t>
        </is>
      </c>
      <c r="AV43" s="305" t="inlineStr">
        <is>
          <t>CO2</t>
        </is>
      </c>
      <c r="AW43" s="305" t="inlineStr">
        <is>
          <t>正向</t>
        </is>
      </c>
      <c r="AX43" s="305" t="inlineStr">
        <is>
          <t>节能；产业发展</t>
        </is>
      </c>
      <c r="AY43" s="305" t="inlineStr">
        <is>
          <t>GB 19153-2019 容积式空气压缩机能效限定值及能效等级</t>
        </is>
      </c>
      <c r="AZ43" s="305" t="inlineStr">
        <is>
          <t>https://openstd.samr.gov.cn/bzgk/std/newGbInfo?hcno=B4CBDEB1530F5C89F3D78E6CB7921FED</t>
        </is>
      </c>
      <c r="BA43" s="305" t="inlineStr">
        <is>
          <t>N/A</t>
        </is>
      </c>
    </row>
    <row r="44">
      <c r="A44" s="305" t="inlineStr">
        <is>
          <t>CHNPRFMEAI11S000</t>
        </is>
      </c>
      <c r="B44" s="305" t="inlineStr">
        <is>
          <t>工具</t>
        </is>
      </c>
      <c r="C44" s="305" t="inlineStr">
        <is>
          <t>绩效标准</t>
        </is>
      </c>
      <c r="D44" s="305" t="inlineStr">
        <is>
          <t>电器最低能源绩效标准（MEPS）</t>
        </is>
      </c>
      <c r="E44" s="305" t="inlineStr">
        <is>
          <t>工业</t>
        </is>
      </c>
      <c r="F44" s="305" t="inlineStr">
        <is>
          <t>工业焊接设备</t>
        </is>
      </c>
      <c r="G44" s="305" t="inlineStr">
        <is>
          <t>电焊机能效限定值及能效等级</t>
        </is>
      </c>
      <c r="H44" s="305" t="inlineStr">
        <is>
          <t>Minimum Allowable Values of Energy Efficiency and Energy Efficiency Grades for Welding Machines</t>
        </is>
      </c>
      <c r="I44" s="305" t="inlineStr">
        <is>
          <t>N/A</t>
        </is>
      </c>
      <c r="J44" s="305" t="inlineStr">
        <is>
          <t>GB 28736-2019《电焊机能效限定值及能效等级》是强制性国家标准，于2019年12月31日发布，2020年7月1日实施，替代GB 28736-2012。2019版将标准名称从"电弧焊机"扩展为"电焊机"，适用范围从仅涵盖电弧焊机扩展为同时涵盖电弧焊机和电阻焊机。适用于为工业和专业用途而设计的电弧焊机和电阻焊机（与机架/输入回路/二次回路实现最终安装的电阻焊变压器）。能效等级分为3级（1级最高），3级为能效限定值即强制市场准入门槛。</t>
        </is>
      </c>
      <c r="K44" s="305" t="inlineStr">
        <is>
          <t>能源效率；节能</t>
        </is>
      </c>
      <c r="L44" s="305" t="inlineStr">
        <is>
          <t>直接</t>
        </is>
      </c>
      <c r="M44" s="305" t="inlineStr">
        <is>
          <t>供给侧</t>
        </is>
      </c>
      <c r="N44" s="305" t="inlineStr">
        <is>
          <t>中国</t>
        </is>
      </c>
      <c r="O44" s="305" t="inlineStr">
        <is>
          <t>国家</t>
        </is>
      </c>
      <c r="P44" s="305" t="inlineStr">
        <is>
          <t>N/A</t>
        </is>
      </c>
      <c r="Q44" s="305" t="inlineStr">
        <is>
          <t>31/12/2019</t>
        </is>
      </c>
      <c r="R44" s="305" t="inlineStr">
        <is>
          <t>01/07/2020</t>
        </is>
      </c>
      <c r="S44" s="305" t="inlineStr">
        <is>
          <t>N/A</t>
        </is>
      </c>
      <c r="T44" s="305" t="inlineStr">
        <is>
          <t>N/A</t>
        </is>
      </c>
      <c r="U44" s="305" t="inlineStr">
        <is>
          <t>N/A</t>
        </is>
      </c>
      <c r="V44" s="305">
        <f>IF(R44="","生效",IF(R44="N/A","生效",IF(TODAY()&lt;DATE(VALUE(RIGHT(R44,4)),VALUE(MID(R44,4,2)),VALUE(LEFT(R44,2))),"计划实施",IF(S44="","生效",IF(S44="N/A","生效",IF(TODAY()&lt;DATE(VALUE(RIGHT(S44,4)),VALUE(MID(S44,4,2)),VALUE(LEFT(S44,2))),"生效","已终止"))))))</f>
        <v/>
      </c>
      <c r="W44" s="305" t="inlineStr">
        <is>
          <t>国家市场监督管理总局；国家标准化管理委员会</t>
        </is>
      </c>
      <c r="X44" s="305" t="inlineStr">
        <is>
          <t>电焊机</t>
        </is>
      </c>
      <c r="Y44" s="305" t="inlineStr">
        <is>
          <t>新建</t>
        </is>
      </c>
      <c r="Z44" s="305" t="inlineStr">
        <is>
          <t>工业和专业用途的电弧焊机和电阻焊机（与机架、输入回路和二次回路实现最终安装的电阻焊变压器）。不适用于交流TIG电弧焊机、交直流两用TIG电弧焊机、工频次级整流电阻焊机、缝焊机、电阻对焊机、闪光对焊机、储能电阻焊机、逆变式交流电阻焊机、单独出售的电阻焊变压器。</t>
        </is>
      </c>
      <c r="AA44" s="305" t="inlineStr">
        <is>
          <t>N/A</t>
        </is>
      </c>
      <c r="AB44" s="305" t="inlineStr">
        <is>
          <t>N/A</t>
        </is>
      </c>
      <c r="AC44" s="305" t="inlineStr">
        <is>
          <t>企业</t>
        </is>
      </c>
      <c r="AD44" s="305" t="inlineStr">
        <is>
          <t>在中国境内生产、进口或销售电焊机产品的生产企业和进口商。</t>
        </is>
      </c>
      <c r="AE44" s="305" t="inlineStr">
        <is>
          <t>生产；销售；进口</t>
        </is>
      </c>
      <c r="AF44" s="305" t="inlineStr">
        <is>
          <t>电焊机产品的生产、进口和销售活动。产品须达到标准规定的能效限定值方可进入市场。</t>
        </is>
      </c>
      <c r="AG44" s="305" t="inlineStr">
        <is>
          <t>3级</t>
        </is>
      </c>
      <c r="AH44" s="305" t="inlineStr">
        <is>
          <t>能效等级</t>
        </is>
      </c>
      <c r="AI44" s="305" t="inlineStr">
        <is>
          <t>电焊机能效等级分为3级（1级最高），3级为能效限定值即市场准入最低要求。评价指标为电焊机效率（%），按焊接方法（手工电弧焊/MIG-MAG/TIG等）、额定焊接电流分级量化。</t>
        </is>
      </c>
      <c r="AJ44" s="305" t="inlineStr">
        <is>
          <t>1）电焊机须达到标准规定的能效限定值（3级）方可生产、进口或销售；2）产品须标注能效等级标识；3）能效等级分为1级、2级、3级，3级为市场准入最低要求。</t>
        </is>
      </c>
      <c r="AK44" s="305" t="inlineStr">
        <is>
          <t>N/A</t>
        </is>
      </c>
      <c r="AL44" s="305" t="inlineStr">
        <is>
          <t>N/A</t>
        </is>
      </c>
      <c r="AM44" s="305" t="inlineStr">
        <is>
          <t>政府机构开展的监督检查</t>
        </is>
      </c>
      <c r="AN44" s="305" t="inlineStr">
        <is>
          <t>市场监督管理部门对电焊机产品进行能效标识监督检查和产品质量监督抽查。</t>
        </is>
      </c>
      <c r="AO44" s="305" t="inlineStr">
        <is>
          <t>合规命令；罚款</t>
        </is>
      </c>
      <c r="AP44" s="305" t="inlineStr">
        <is>
          <t>对生产、进口、销售不符合强制性能效标准的电焊机产品的，由市场监督管理部门责令停止生产、进口、销售，没收违法所得，并处罚款。</t>
        </is>
      </c>
      <c r="AQ44" s="305" t="inlineStr">
        <is>
          <t>其他激励或支持</t>
        </is>
      </c>
      <c r="AR44" s="305" t="inlineStr">
        <is>
          <t>国家鼓励生产和使用1级、2级高效电焊机；通过节能产品认证等措施引导高效焊接设备市场推广。</t>
        </is>
      </c>
      <c r="AS44" s="305" t="inlineStr">
        <is>
          <t>N/A</t>
        </is>
      </c>
      <c r="AT44" s="305" t="inlineStr">
        <is>
          <t>N/A</t>
        </is>
      </c>
      <c r="AU44" s="305" t="inlineStr">
        <is>
          <t>C28</t>
        </is>
      </c>
      <c r="AV44" s="305" t="inlineStr">
        <is>
          <t>CO2</t>
        </is>
      </c>
      <c r="AW44" s="305" t="inlineStr">
        <is>
          <t>正向</t>
        </is>
      </c>
      <c r="AX44" s="305" t="inlineStr">
        <is>
          <t>节能；产业发展</t>
        </is>
      </c>
      <c r="AY44" s="305" t="inlineStr">
        <is>
          <t>GB 28736-2019 电焊机能效限定值及能效等级</t>
        </is>
      </c>
      <c r="AZ44" s="305" t="inlineStr">
        <is>
          <t>https://openstd.samr.gov.cn/bzgk/std/newGbInfo?hcno=281E572A00FA151D3AFBAF48CBDBDDBE</t>
        </is>
      </c>
      <c r="BA44" s="305" t="inlineStr">
        <is>
          <t>N/A</t>
        </is>
      </c>
    </row>
    <row r="45">
      <c r="A45" s="305" t="inlineStr">
        <is>
          <t>CHNPRFMEAI12S000</t>
        </is>
      </c>
      <c r="B45" s="305" t="inlineStr">
        <is>
          <t>工具</t>
        </is>
      </c>
      <c r="C45" s="305" t="inlineStr">
        <is>
          <t>绩效标准</t>
        </is>
      </c>
      <c r="D45" s="305" t="inlineStr">
        <is>
          <t>电器最低能源绩效标准（MEPS）</t>
        </is>
      </c>
      <c r="E45" s="305" t="inlineStr">
        <is>
          <t>工业</t>
        </is>
      </c>
      <c r="F45" s="305" t="inlineStr">
        <is>
          <t>卫浴电器</t>
        </is>
      </c>
      <c r="G45" s="305" t="inlineStr">
        <is>
          <t>智能坐便器能效水效限定值及等级</t>
        </is>
      </c>
      <c r="H45" s="305" t="inlineStr">
        <is>
          <t>Minimum Allowable Values and Grades of the Energy Efficiency and Water Efficiency for Smart Toilets</t>
        </is>
      </c>
      <c r="I45" s="305" t="inlineStr">
        <is>
          <t>N/A</t>
        </is>
      </c>
      <c r="J45" s="305" t="inlineStr">
        <is>
          <t>GB 38448-2025《智能坐便器能效水效限定值及等级》是强制性国家标准，于2025年8月1日发布，2027年4月1日实施，替代GB 38448-2019。首次将简易型智能坐便器纳入监管范围。普通型含坐圈加热功能产品能效限定值从0.06kW·h收严至0.048kW·h（减少20%），清洗平均用水量从0.7L收严至0.6L（减少14%）。能效水效等级分为3级（1级最高），3级为限定值即强制市场准入门槛。</t>
        </is>
      </c>
      <c r="K45" s="305" t="inlineStr">
        <is>
          <t>能源效率；节能</t>
        </is>
      </c>
      <c r="L45" s="305" t="inlineStr">
        <is>
          <t>直接</t>
        </is>
      </c>
      <c r="M45" s="305" t="inlineStr">
        <is>
          <t>供给侧</t>
        </is>
      </c>
      <c r="N45" s="305" t="inlineStr">
        <is>
          <t>中国</t>
        </is>
      </c>
      <c r="O45" s="305" t="inlineStr">
        <is>
          <t>国家</t>
        </is>
      </c>
      <c r="P45" s="305" t="inlineStr">
        <is>
          <t>N/A</t>
        </is>
      </c>
      <c r="Q45" s="305" t="inlineStr">
        <is>
          <t>01/11/2019</t>
        </is>
      </c>
      <c r="R45" s="305" t="inlineStr">
        <is>
          <t>01/07/2020</t>
        </is>
      </c>
      <c r="S45" s="305" t="inlineStr">
        <is>
          <t>N/A</t>
        </is>
      </c>
      <c r="T45" s="305" t="inlineStr">
        <is>
          <t>01/08/2025</t>
        </is>
      </c>
      <c r="U45" s="305" t="inlineStr">
        <is>
          <t>2025年8月1日发布GB 38448-2025替代GB 38448-2019，首次纳入简易型智能坐便器，能效限定值收严20%，水效限定值收严14%</t>
        </is>
      </c>
      <c r="V45" s="305">
        <f>IF(R45="","生效",IF(R45="N/A","生效",IF(TODAY()&lt;DATE(VALUE(RIGHT(R45,4)),VALUE(MID(R45,4,2)),VALUE(LEFT(R45,2))),"计划实施",IF(S45="","生效",IF(S45="N/A","生效",IF(TODAY()&lt;DATE(VALUE(RIGHT(S45,4)),VALUE(MID(S45,4,2)),VALUE(LEFT(S45,2))),"生效","已终止"))))))</f>
        <v/>
      </c>
      <c r="W45" s="305" t="inlineStr">
        <is>
          <t>国家市场监督管理总局；国家标准化管理委员会</t>
        </is>
      </c>
      <c r="X45" s="305" t="inlineStr">
        <is>
          <t>智能坐便器</t>
        </is>
      </c>
      <c r="Y45" s="305" t="inlineStr">
        <is>
          <t>新建</t>
        </is>
      </c>
      <c r="Z45" s="305" t="inlineStr">
        <is>
          <t>智能坐便器（含普通型和简易型），包括有/无温水清洗功能的产品。涵盖座圈加热、温水清洗、暖风干燥等功能。</t>
        </is>
      </c>
      <c r="AA45" s="305" t="inlineStr">
        <is>
          <t>N/A</t>
        </is>
      </c>
      <c r="AB45" s="305" t="inlineStr">
        <is>
          <t>N/A</t>
        </is>
      </c>
      <c r="AC45" s="305" t="inlineStr">
        <is>
          <t>企业</t>
        </is>
      </c>
      <c r="AD45" s="305" t="inlineStr">
        <is>
          <t>在中国境内生产、进口或销售智能坐便器产品的生产企业和进口商。</t>
        </is>
      </c>
      <c r="AE45" s="305" t="inlineStr">
        <is>
          <t>生产；销售；进口</t>
        </is>
      </c>
      <c r="AF45" s="305" t="inlineStr">
        <is>
          <t>智能坐便器产品的生产、进口和销售活动。产品须达到标准规定的能效水效限定值方可进入市场。</t>
        </is>
      </c>
      <c r="AG45" s="305" t="inlineStr">
        <is>
          <t>3级</t>
        </is>
      </c>
      <c r="AH45" s="305" t="inlineStr">
        <is>
          <t>能效水效等级</t>
        </is>
      </c>
      <c r="AI45" s="305" t="inlineStr">
        <is>
          <t>智能坐便器能效水效等级分为3级（1级最高），3级为限定值即强制市场准入门槛。普通型含坐圈加热功能：3级单位周期能耗≤0.048kW·h（2025版）。清洗平均用水量：3级≤0.6L。评价指标包括单位周期能耗、清洗/冲洗用水量、水封、座圈加热功率、待机功率等。</t>
        </is>
      </c>
      <c r="AJ45" s="305" t="inlineStr">
        <is>
          <t>1）智能坐便器须达到标准规定的能效水效限定值（3级）方可生产、进口或销售；2）产品须标注能效水效等级标识；3）等级分为1级、2级、3级，3级为市场准入最低要求。</t>
        </is>
      </c>
      <c r="AK45" s="305" t="inlineStr">
        <is>
          <t>N/A</t>
        </is>
      </c>
      <c r="AL45" s="305" t="inlineStr">
        <is>
          <t>N/A</t>
        </is>
      </c>
      <c r="AM45" s="305" t="inlineStr">
        <is>
          <t>政府机构开展的监督检查</t>
        </is>
      </c>
      <c r="AN45" s="305" t="inlineStr">
        <is>
          <t>市场监督管理部门对智能坐便器产品进行能效水效标识监督检查和产品质量监督抽查。</t>
        </is>
      </c>
      <c r="AO45" s="305" t="inlineStr">
        <is>
          <t>合规命令；罚款</t>
        </is>
      </c>
      <c r="AP45" s="305" t="inlineStr">
        <is>
          <t>对生产、进口、销售不符合强制性能效水效标准的智能坐便器产品的，由市场监督管理部门责令停止生产、进口、销售，没收违法所得，并处罚款。</t>
        </is>
      </c>
      <c r="AQ45" s="305" t="inlineStr">
        <is>
          <t>其他激励或支持</t>
        </is>
      </c>
      <c r="AR45" s="305" t="inlineStr">
        <is>
          <t>国家鼓励生产和使用1级、2级高效节水智能坐便器；通过节能节水产品认证等措施引导市场推广。</t>
        </is>
      </c>
      <c r="AS45" s="305" t="inlineStr">
        <is>
          <t>N/A</t>
        </is>
      </c>
      <c r="AT45" s="305" t="inlineStr">
        <is>
          <t>N/A</t>
        </is>
      </c>
      <c r="AU45" s="305" t="inlineStr">
        <is>
          <t>C27</t>
        </is>
      </c>
      <c r="AV45" s="305" t="inlineStr">
        <is>
          <t>CO2</t>
        </is>
      </c>
      <c r="AW45" s="305" t="inlineStr">
        <is>
          <t>正向</t>
        </is>
      </c>
      <c r="AX45" s="305" t="inlineStr">
        <is>
          <t>节能；产业发展</t>
        </is>
      </c>
      <c r="AY45" s="305" t="inlineStr">
        <is>
          <t>GB 38448-2025 智能坐便器能效水效限定值及等级</t>
        </is>
      </c>
      <c r="AZ45" s="305" t="inlineStr">
        <is>
          <t>https://openstd.samr.gov.cn/bzgk/std/newGbInfo?hcno=C480041B00069A4461473136914D4057</t>
        </is>
      </c>
      <c r="BA45" s="305" t="inlineStr">
        <is>
          <t>N/A</t>
        </is>
      </c>
    </row>
    <row r="46">
      <c r="A46" s="305" t="inlineStr">
        <is>
          <t>CHNPRFMEAI13S000</t>
        </is>
      </c>
      <c r="B46" s="305" t="inlineStr">
        <is>
          <t>工具</t>
        </is>
      </c>
      <c r="C46" s="305" t="inlineStr">
        <is>
          <t>绩效标准</t>
        </is>
      </c>
      <c r="D46" s="305" t="inlineStr">
        <is>
          <t>电器最低能源绩效标准（MEPS）</t>
        </is>
      </c>
      <c r="E46" s="305" t="inlineStr">
        <is>
          <t>工业</t>
        </is>
      </c>
      <c r="F46" s="305" t="inlineStr">
        <is>
          <t>家用电器</t>
        </is>
      </c>
      <c r="G46" s="305" t="inlineStr">
        <is>
          <t>洗碗机能效水效限定值及等级</t>
        </is>
      </c>
      <c r="H46" s="305" t="inlineStr">
        <is>
          <t>Minimum Allowable Values and Grades of the Energy Efficiency and Water Efficiency for Dishwashers</t>
        </is>
      </c>
      <c r="I46" s="305" t="inlineStr">
        <is>
          <t>N/A</t>
        </is>
      </c>
      <c r="J46" s="305" t="inlineStr">
        <is>
          <t>GB 38383-2025《洗碗机能效水效限定值及等级》是强制性国家标准，于2025年8月1日发布，2027年4月1日实施，替代GB 38383-2019。适用于使用热水和/或冷水的家用和类似用途电动洗碗机。新版标准首次将噪声纳入等级评定体系，明确干燥指数和清洁指数要求。以16套餐具洗碗机为例，1级耗水量约10.1升（较旧版减少约20%），1级耗电量约0.56千瓦时（较旧版减少约36%），主要技术指标与欧盟先进水平基本接轨。能效水效等级分为3级（1级最高），3级为限定值即强制市场准入门槛。</t>
        </is>
      </c>
      <c r="K46" s="305" t="inlineStr">
        <is>
          <t>能源效率；节能</t>
        </is>
      </c>
      <c r="L46" s="305" t="inlineStr">
        <is>
          <t>直接</t>
        </is>
      </c>
      <c r="M46" s="305" t="inlineStr">
        <is>
          <t>供给侧</t>
        </is>
      </c>
      <c r="N46" s="305" t="inlineStr">
        <is>
          <t>中国</t>
        </is>
      </c>
      <c r="O46" s="305" t="inlineStr">
        <is>
          <t>国家</t>
        </is>
      </c>
      <c r="P46" s="305" t="inlineStr">
        <is>
          <t>N/A</t>
        </is>
      </c>
      <c r="Q46" s="305" t="inlineStr">
        <is>
          <t>17/12/2019</t>
        </is>
      </c>
      <c r="R46" s="305" t="inlineStr">
        <is>
          <t>01/01/2021</t>
        </is>
      </c>
      <c r="S46" s="305" t="inlineStr">
        <is>
          <t>N/A</t>
        </is>
      </c>
      <c r="T46" s="305" t="inlineStr">
        <is>
          <t>01/08/2025</t>
        </is>
      </c>
      <c r="U46" s="305" t="inlineStr">
        <is>
          <t>2025年8月1日发布GB 38383-2025替代GB 38383-2019，新增噪声指标，1级耗电量减少约36%，1级耗水量减少约20%，对标欧盟先进水平</t>
        </is>
      </c>
      <c r="V46" s="305">
        <f>IF(R46="","生效",IF(R46="N/A","生效",IF(TODAY()&lt;DATE(VALUE(RIGHT(R46,4)),VALUE(MID(R46,4,2)),VALUE(LEFT(R46,2))),"计划实施",IF(S46="","生效",IF(S46="N/A","生效",IF(TODAY()&lt;DATE(VALUE(RIGHT(S46,4)),VALUE(MID(S46,4,2)),VALUE(LEFT(S46,2))),"生效","已终止"))))))</f>
        <v/>
      </c>
      <c r="W46" s="305" t="inlineStr">
        <is>
          <t>国家市场监督管理总局；国家标准化管理委员会</t>
        </is>
      </c>
      <c r="X46" s="305" t="inlineStr">
        <is>
          <t>洗碗机</t>
        </is>
      </c>
      <c r="Y46" s="305" t="inlineStr">
        <is>
          <t>新建</t>
        </is>
      </c>
      <c r="Z46" s="305" t="inlineStr">
        <is>
          <t>使用热水和/或冷水的家用和类似用途电动洗碗机，包括嵌入式、独立式、台式等不同安装类型，含带烘干、消毒功能的产品。不适用于商用洗碗机。</t>
        </is>
      </c>
      <c r="AA46" s="305" t="inlineStr">
        <is>
          <t>N/A</t>
        </is>
      </c>
      <c r="AB46" s="305" t="inlineStr">
        <is>
          <t>N/A</t>
        </is>
      </c>
      <c r="AC46" s="305" t="inlineStr">
        <is>
          <t>企业</t>
        </is>
      </c>
      <c r="AD46" s="305" t="inlineStr">
        <is>
          <t>在中国境内生产、进口或销售洗碗机产品的生产企业和进口商。</t>
        </is>
      </c>
      <c r="AE46" s="305" t="inlineStr">
        <is>
          <t>生产；销售；进口</t>
        </is>
      </c>
      <c r="AF46" s="305" t="inlineStr">
        <is>
          <t>洗碗机产品的生产、进口和销售活动。产品须达到标准规定的能效水效限定值方可进入市场。</t>
        </is>
      </c>
      <c r="AG46" s="305" t="inlineStr">
        <is>
          <t>3级</t>
        </is>
      </c>
      <c r="AH46" s="305" t="inlineStr">
        <is>
          <t>能效水效等级</t>
        </is>
      </c>
      <c r="AI46" s="305" t="inlineStr">
        <is>
          <t>洗碗机能效水效等级分为3级（1级最高），3级为限定值即强制市场准入门槛。以16套餐具洗碗机为例：1级耗电量约0.56kW·h，耗水量约10.1L；3级耗电量和耗水量限值更高。评价指标包括能效指数、水效指数、干燥指数、清洁指数和噪声。</t>
        </is>
      </c>
      <c r="AJ46" s="305" t="inlineStr">
        <is>
          <t>1）洗碗机须达到标准规定的能效水效限定值（3级）方可生产、进口或销售；2）产品须标注能效水效等级标识；3）等级分为1级、2级、3级，3级为市场准入最低要求。</t>
        </is>
      </c>
      <c r="AK46" s="305" t="inlineStr">
        <is>
          <t>N/A</t>
        </is>
      </c>
      <c r="AL46" s="305" t="inlineStr">
        <is>
          <t>N/A</t>
        </is>
      </c>
      <c r="AM46" s="305" t="inlineStr">
        <is>
          <t>政府机构开展的监督检查</t>
        </is>
      </c>
      <c r="AN46" s="305" t="inlineStr">
        <is>
          <t>市场监督管理部门对洗碗机产品进行能效水效标识监督检查和产品质量监督抽查。</t>
        </is>
      </c>
      <c r="AO46" s="305" t="inlineStr">
        <is>
          <t>合规命令；罚款</t>
        </is>
      </c>
      <c r="AP46" s="305" t="inlineStr">
        <is>
          <t>对生产、进口、销售不符合强制性能效水效标准的洗碗机产品的，由市场监督管理部门责令停止生产、进口、销售，没收违法所得，并处罚款。</t>
        </is>
      </c>
      <c r="AQ46" s="305" t="inlineStr">
        <is>
          <t>其他激励或支持</t>
        </is>
      </c>
      <c r="AR46" s="305" t="inlineStr">
        <is>
          <t>国家鼓励生产和使用1级、2级高效节水洗碗机；通过节能节水产品认证等措施引导市场推广。</t>
        </is>
      </c>
      <c r="AS46" s="305" t="inlineStr">
        <is>
          <t>N/A</t>
        </is>
      </c>
      <c r="AT46" s="305" t="inlineStr">
        <is>
          <t>N/A</t>
        </is>
      </c>
      <c r="AU46" s="305" t="inlineStr">
        <is>
          <t>C27</t>
        </is>
      </c>
      <c r="AV46" s="305" t="inlineStr">
        <is>
          <t>CO2</t>
        </is>
      </c>
      <c r="AW46" s="305" t="inlineStr">
        <is>
          <t>正向</t>
        </is>
      </c>
      <c r="AX46" s="305" t="inlineStr">
        <is>
          <t>节能；产业发展</t>
        </is>
      </c>
      <c r="AY46" s="305" t="inlineStr">
        <is>
          <t>GB 38383-2025 洗碗机能效水效限定值及等级</t>
        </is>
      </c>
      <c r="AZ46" s="305" t="inlineStr">
        <is>
          <t>https://openstd.samr.gov.cn/bzgk/std/newGbInfo?hcno=07F29FB5DBEDB7C37FBE5AA2F9D31ED0</t>
        </is>
      </c>
      <c r="BA46" s="305" t="inlineStr">
        <is>
          <t>N/A</t>
        </is>
      </c>
    </row>
    <row r="47">
      <c r="A47" s="305" t="inlineStr">
        <is>
          <t>CHNPRFMEAI14S000</t>
        </is>
      </c>
      <c r="B47" s="305" t="inlineStr">
        <is>
          <t>工具</t>
        </is>
      </c>
      <c r="C47" s="305" t="inlineStr">
        <is>
          <t>绩效标准</t>
        </is>
      </c>
      <c r="D47" s="305" t="inlineStr">
        <is>
          <t>电器最低能源绩效标准（MEPS）</t>
        </is>
      </c>
      <c r="E47" s="305" t="inlineStr">
        <is>
          <t>工业</t>
        </is>
      </c>
      <c r="F47" s="305" t="inlineStr">
        <is>
          <t>家用电器</t>
        </is>
      </c>
      <c r="G47" s="305" t="inlineStr">
        <is>
          <t>家用电冰箱耗电量限定值及能效等级</t>
        </is>
      </c>
      <c r="H47" s="305" t="inlineStr">
        <is>
          <t>Minimum Allowable Values of Energy Consumption and Energy Efficiency Grades for Household Refrigerators</t>
        </is>
      </c>
      <c r="I47" s="305" t="inlineStr">
        <is>
          <t>N/A</t>
        </is>
      </c>
      <c r="J47" s="305" t="inlineStr">
        <is>
          <t>GB 12021.2-2025《家用电冰箱耗电量限定值及能效等级》是强制性国家标准，于2025年5月30日发布，2026年6月1日实施，替代GB 12021.2-2015（第5次修订）。扩大适用范围至容积≤60L的半导体制冷器具。显著提升各能效等级指标及耗电量限定值，1级能效指标达到国际领先水平。新增容积利用率要求和智能电网响应要求。以500L对开门冰箱为例，1级能效综合耗电从约0.92度/天降至约0.55度/天（下降约40%），有效实施后每年可带来约130亿度电的节能效益。能效等级为5级（1级最高），5级中的某一级为能效限定值。</t>
        </is>
      </c>
      <c r="K47" s="305" t="inlineStr">
        <is>
          <t>能源效率；节能</t>
        </is>
      </c>
      <c r="L47" s="305" t="inlineStr">
        <is>
          <t>直接</t>
        </is>
      </c>
      <c r="M47" s="305" t="inlineStr">
        <is>
          <t>供给侧</t>
        </is>
      </c>
      <c r="N47" s="305" t="inlineStr">
        <is>
          <t>中国</t>
        </is>
      </c>
      <c r="O47" s="305" t="inlineStr">
        <is>
          <t>国家</t>
        </is>
      </c>
      <c r="P47" s="305" t="inlineStr">
        <is>
          <t>N/A</t>
        </is>
      </c>
      <c r="Q47" s="305" t="inlineStr">
        <is>
          <t>01/10/2016</t>
        </is>
      </c>
      <c r="R47" s="305" t="inlineStr">
        <is>
          <t>01/10/2016</t>
        </is>
      </c>
      <c r="S47" s="305" t="inlineStr">
        <is>
          <t>N/A</t>
        </is>
      </c>
      <c r="T47" s="305" t="inlineStr">
        <is>
          <t>30/05/2025</t>
        </is>
      </c>
      <c r="U47" s="305" t="inlineStr">
        <is>
          <t>2025年5月30日发布GB 12021.2-2025替代GB 12021.2-2015，第5次修订，扩大至半导体制冷器具，新增容积利用率和智能电网响应要求，1级能效达到国际领先水平</t>
        </is>
      </c>
      <c r="V47" s="305">
        <f>IF(R47="","生效",IF(R47="N/A","生效",IF(TODAY()&lt;DATE(VALUE(RIGHT(R47,4)),VALUE(MID(R47,4,2)),VALUE(LEFT(R47,2))),"计划实施",IF(S47="","生效",IF(S47="N/A","生效",IF(TODAY()&lt;DATE(VALUE(RIGHT(S47,4)),VALUE(MID(S47,4,2)),VALUE(LEFT(S47,2))),"生效","已终止"))))))</f>
        <v/>
      </c>
      <c r="W47" s="305" t="inlineStr">
        <is>
          <t>国家市场监督管理总局；国家标准化管理委员会</t>
        </is>
      </c>
      <c r="X47" s="305" t="inlineStr">
        <is>
          <t>家用电冰箱</t>
        </is>
      </c>
      <c r="Y47" s="305" t="inlineStr">
        <is>
          <t>新建</t>
        </is>
      </c>
      <c r="Z47" s="305" t="inlineStr">
        <is>
          <t>电机驱动压缩式家用电冰箱（含冷藏箱、冷冻箱、冷藏冷冻箱等），以及容积≤60L的半导体制冷器具。</t>
        </is>
      </c>
      <c r="AA47" s="305" t="inlineStr">
        <is>
          <t>N/A</t>
        </is>
      </c>
      <c r="AB47" s="305" t="inlineStr">
        <is>
          <t>N/A</t>
        </is>
      </c>
      <c r="AC47" s="305" t="inlineStr">
        <is>
          <t>企业</t>
        </is>
      </c>
      <c r="AD47" s="305" t="inlineStr">
        <is>
          <t>在中国境内生产、进口或销售家用电冰箱产品的生产企业和进口商。</t>
        </is>
      </c>
      <c r="AE47" s="305" t="inlineStr">
        <is>
          <t>生产；销售；进口</t>
        </is>
      </c>
      <c r="AF47" s="305" t="inlineStr">
        <is>
          <t>家用电冰箱产品的生产、进口和销售活动。产品须达到标准规定的耗电量限定值方可进入市场。</t>
        </is>
      </c>
      <c r="AG47" s="305" t="inlineStr">
        <is>
          <t>5级</t>
        </is>
      </c>
      <c r="AH47" s="305" t="inlineStr">
        <is>
          <t>能效等级</t>
        </is>
      </c>
      <c r="AI47" s="305" t="inlineStr">
        <is>
          <t>能效等级分为5级（1级最高），5级中的某一级为能效限定值。以500L对开门冰箱为例：1级综合耗电约0.55度/天（2025版），较旧版下降约40%。评价指标包括标准耗电量、综合耗电量、容积利用率等。新增智能电网响应功能要求。</t>
        </is>
      </c>
      <c r="AJ47" s="305" t="inlineStr">
        <is>
          <t>1）电冰箱须达到标准规定的耗电量限定值方可生产、进口或销售；2）产品须标注能效等级标识；3）能效等级分为1~5级，能效限定值为市场准入最低要求。</t>
        </is>
      </c>
      <c r="AK47" s="305" t="inlineStr">
        <is>
          <t>N/A</t>
        </is>
      </c>
      <c r="AL47" s="305" t="inlineStr">
        <is>
          <t>N/A</t>
        </is>
      </c>
      <c r="AM47" s="305" t="inlineStr">
        <is>
          <t>政府机构开展的监督检查</t>
        </is>
      </c>
      <c r="AN47" s="305" t="inlineStr">
        <is>
          <t>市场监督管理部门对电冰箱产品进行能效标识监督检查和产品质量监督抽查。</t>
        </is>
      </c>
      <c r="AO47" s="305" t="inlineStr">
        <is>
          <t>合规命令；罚款</t>
        </is>
      </c>
      <c r="AP47" s="305" t="inlineStr">
        <is>
          <t>对生产、进口、销售不符合强制性能效标准的电冰箱产品的，由市场监督管理部门责令停止生产、进口、销售，没收违法所得，并处罚款。</t>
        </is>
      </c>
      <c r="AQ47" s="305" t="inlineStr">
        <is>
          <t>其他激励或支持</t>
        </is>
      </c>
      <c r="AR47" s="305" t="inlineStr">
        <is>
          <t>国家鼓励生产和使用1级、2级高效电冰箱；通过节能产品认证、政府绿色采购等措施引导市场推广。</t>
        </is>
      </c>
      <c r="AS47" s="305" t="inlineStr">
        <is>
          <t>N/A</t>
        </is>
      </c>
      <c r="AT47" s="305" t="inlineStr">
        <is>
          <t>N/A</t>
        </is>
      </c>
      <c r="AU47" s="305" t="inlineStr">
        <is>
          <t>C27</t>
        </is>
      </c>
      <c r="AV47" s="305" t="inlineStr">
        <is>
          <t>CO2</t>
        </is>
      </c>
      <c r="AW47" s="305" t="inlineStr">
        <is>
          <t>正向</t>
        </is>
      </c>
      <c r="AX47" s="305" t="inlineStr">
        <is>
          <t>节能；产业发展</t>
        </is>
      </c>
      <c r="AY47" s="305" t="inlineStr">
        <is>
          <t>GB 12021.2-2025 家用电冰箱耗电量限定值及能效等级</t>
        </is>
      </c>
      <c r="AZ47" s="305" t="inlineStr">
        <is>
          <t>https://openstd.samr.gov.cn/bzgk/std/newGbInfo?hcno=9BC022A3FF2B7F7D733C3962C986DF7A</t>
        </is>
      </c>
      <c r="BA47" s="305" t="inlineStr">
        <is>
          <t>N/A</t>
        </is>
      </c>
    </row>
    <row r="48">
      <c r="A48" s="305" t="inlineStr">
        <is>
          <t>CHNPRFMEAI15S000</t>
        </is>
      </c>
      <c r="B48" s="305" t="inlineStr">
        <is>
          <t>工具</t>
        </is>
      </c>
      <c r="C48" s="305" t="inlineStr">
        <is>
          <t>绩效标准</t>
        </is>
      </c>
      <c r="D48" s="305" t="inlineStr">
        <is>
          <t>电器最低能源绩效标准（MEPS）</t>
        </is>
      </c>
      <c r="E48" s="305" t="inlineStr">
        <is>
          <t>工业</t>
        </is>
      </c>
      <c r="F48" s="305" t="inlineStr">
        <is>
          <t>电子设备；信息通信技术</t>
        </is>
      </c>
      <c r="G48" s="305" t="inlineStr">
        <is>
          <t>微型计算机能效限定值及能效等级</t>
        </is>
      </c>
      <c r="H48" s="305" t="inlineStr">
        <is>
          <t>Minimum Allowable Values of Energy Efficiency and Energy Grades for Microcomputers</t>
        </is>
      </c>
      <c r="I48" s="305" t="inlineStr">
        <is>
          <t>N/A</t>
        </is>
      </c>
      <c r="J48" s="305" t="inlineStr">
        <is>
          <t>GB 28380-2025《微型计算机能效限定值及能效等级》是强制性国家标准，于2025年1月24日发布，2026年2月1日实施，替代GB 28380-2012（首次修订）。更改了微型计算机的分类方式及能效等级指标，更新了典型能源消耗的计算方法和试验方法。新增"平板电脑""长时空闲""短时空闲"等术语定义，删除"节能评价值"。不适用于平板电脑、工作站、大功率电源（&gt;500W）、小尺寸屏幕（&lt;11.6英寸）等设备。能效等级分为3级（1级最高），3级为能效限定值即强制市场准入门槛。</t>
        </is>
      </c>
      <c r="K48" s="305" t="inlineStr">
        <is>
          <t>能源效率；节能</t>
        </is>
      </c>
      <c r="L48" s="305" t="inlineStr">
        <is>
          <t>直接</t>
        </is>
      </c>
      <c r="M48" s="305" t="inlineStr">
        <is>
          <t>供给侧</t>
        </is>
      </c>
      <c r="N48" s="305" t="inlineStr">
        <is>
          <t>中国</t>
        </is>
      </c>
      <c r="O48" s="305" t="inlineStr">
        <is>
          <t>国家</t>
        </is>
      </c>
      <c r="P48" s="305" t="inlineStr">
        <is>
          <t>N/A</t>
        </is>
      </c>
      <c r="Q48" s="305" t="inlineStr">
        <is>
          <t>01/07/2012</t>
        </is>
      </c>
      <c r="R48" s="305" t="inlineStr">
        <is>
          <t>01/02/2013</t>
        </is>
      </c>
      <c r="S48" s="305" t="inlineStr">
        <is>
          <t>N/A</t>
        </is>
      </c>
      <c r="T48" s="305" t="inlineStr">
        <is>
          <t>24/01/2025</t>
        </is>
      </c>
      <c r="U48" s="305" t="inlineStr">
        <is>
          <t>2025年1月24日发布GB 28380-2025替代GB 28380-2012，首次修订，更改分类方式和能效指标，更新典型能源消耗计算方法</t>
        </is>
      </c>
      <c r="V48" s="305">
        <f>IF(R48="","生效",IF(R48="N/A","生效",IF(TODAY()&lt;DATE(VALUE(RIGHT(R48,4)),VALUE(MID(R48,4,2)),VALUE(LEFT(R48,2))),"计划实施",IF(S48="","生效",IF(S48="N/A","生效",IF(TODAY()&lt;DATE(VALUE(RIGHT(S48,4)),VALUE(MID(S48,4,2)),VALUE(LEFT(S48,2))),"生效","已终止"))))))</f>
        <v/>
      </c>
      <c r="W48" s="305" t="inlineStr">
        <is>
          <t>国家市场监督管理总局；国家标准化管理委员会</t>
        </is>
      </c>
      <c r="X48" s="305" t="inlineStr">
        <is>
          <t>微型计算机</t>
        </is>
      </c>
      <c r="Y48" s="305" t="inlineStr">
        <is>
          <t>新建</t>
        </is>
      </c>
      <c r="Z48" s="305" t="inlineStr">
        <is>
          <t>普通用途的台式微型计算机、便携式微型计算机（笔记本）等。不适用于平板电脑、工作站、大功率电源（&gt;500W）、小尺寸屏幕（&lt;11.6英寸）设备。</t>
        </is>
      </c>
      <c r="AA48" s="305" t="inlineStr">
        <is>
          <t>N/A</t>
        </is>
      </c>
      <c r="AB48" s="305" t="inlineStr">
        <is>
          <t>N/A</t>
        </is>
      </c>
      <c r="AC48" s="305" t="inlineStr">
        <is>
          <t>企业</t>
        </is>
      </c>
      <c r="AD48" s="305" t="inlineStr">
        <is>
          <t>在中国境内生产、进口或销售微型计算机产品的生产企业和进口商。</t>
        </is>
      </c>
      <c r="AE48" s="305" t="inlineStr">
        <is>
          <t>生产；销售；进口</t>
        </is>
      </c>
      <c r="AF48" s="305" t="inlineStr">
        <is>
          <t>微型计算机产品的生产、进口和销售活动。产品须达到标准规定的能效限定值方可进入市场。</t>
        </is>
      </c>
      <c r="AG48" s="305" t="inlineStr">
        <is>
          <t>3级</t>
        </is>
      </c>
      <c r="AH48" s="305" t="inlineStr">
        <is>
          <t>能效等级</t>
        </is>
      </c>
      <c r="AI48" s="305" t="inlineStr">
        <is>
          <t>微型计算机能效等级分为3级（1级最高），3级为能效限定值即市场准入最低要求。评价指标为典型能源消耗（TEC），综合考虑空闲、睡眠、关机等各状态功耗，按产品类型和配置分级量化。</t>
        </is>
      </c>
      <c r="AJ48" s="305" t="inlineStr">
        <is>
          <t>1）微型计算机须达到标准规定的能效限定值（3级）方可生产、进口或销售；2）产品须标注能效等级标识；3）能效等级分为1级、2级、3级，3级为市场准入最低要求。</t>
        </is>
      </c>
      <c r="AK48" s="305" t="inlineStr">
        <is>
          <t>N/A</t>
        </is>
      </c>
      <c r="AL48" s="305" t="inlineStr">
        <is>
          <t>N/A</t>
        </is>
      </c>
      <c r="AM48" s="305" t="inlineStr">
        <is>
          <t>政府机构开展的监督检查</t>
        </is>
      </c>
      <c r="AN48" s="305" t="inlineStr">
        <is>
          <t>市场监督管理部门对微型计算机产品进行能效标识监督检查和产品质量监督抽查。</t>
        </is>
      </c>
      <c r="AO48" s="305" t="inlineStr">
        <is>
          <t>合规命令；罚款</t>
        </is>
      </c>
      <c r="AP48" s="305" t="inlineStr">
        <is>
          <t>对生产、进口、销售不符合强制性能效标准的微型计算机产品的，由市场监督管理部门责令停止生产、进口、销售，没收违法所得，并处罚款。</t>
        </is>
      </c>
      <c r="AQ48" s="305" t="inlineStr">
        <is>
          <t>其他激励或支持</t>
        </is>
      </c>
      <c r="AR48" s="305" t="inlineStr">
        <is>
          <t>国家鼓励生产和使用1级、2级高效微型计算机；通过节能产品认证、政府绿色采购等措施引导高效IT设备市场推广。</t>
        </is>
      </c>
      <c r="AS48" s="305" t="inlineStr">
        <is>
          <t>N/A</t>
        </is>
      </c>
      <c r="AT48" s="305" t="inlineStr">
        <is>
          <t>N/A</t>
        </is>
      </c>
      <c r="AU48" s="305" t="inlineStr">
        <is>
          <t>C26</t>
        </is>
      </c>
      <c r="AV48" s="305" t="inlineStr">
        <is>
          <t>CO2</t>
        </is>
      </c>
      <c r="AW48" s="305" t="inlineStr">
        <is>
          <t>正向</t>
        </is>
      </c>
      <c r="AX48" s="305" t="inlineStr">
        <is>
          <t>节能；产业发展</t>
        </is>
      </c>
      <c r="AY48" s="305" t="inlineStr">
        <is>
          <t>GB 28380-2025 微型计算机能效限定值及能效等级</t>
        </is>
      </c>
      <c r="AZ48" s="305" t="inlineStr">
        <is>
          <t>https://openstd.samr.gov.cn/bzgk/std/newGbInfo?hcno=4DD0EF686BBB0377E2BE393D90F678AE</t>
        </is>
      </c>
      <c r="BA48" s="305" t="inlineStr">
        <is>
          <t>N/A</t>
        </is>
      </c>
    </row>
    <row r="49">
      <c r="A49" s="305" t="inlineStr">
        <is>
          <t>CHNPRFMEAI16S000</t>
        </is>
      </c>
      <c r="B49" s="305" t="inlineStr">
        <is>
          <t>工具</t>
        </is>
      </c>
      <c r="C49" s="305" t="inlineStr">
        <is>
          <t>绩效标准</t>
        </is>
      </c>
      <c r="D49" s="305" t="inlineStr">
        <is>
          <t>电器最低能源绩效标准（MEPS）</t>
        </is>
      </c>
      <c r="E49" s="305" t="inlineStr">
        <is>
          <t>工业</t>
        </is>
      </c>
      <c r="F49" s="305" t="inlineStr">
        <is>
          <t>家用电器</t>
        </is>
      </c>
      <c r="G49" s="305" t="inlineStr">
        <is>
          <t>电动洗衣机和洗干一体机能效水效限定值及等级</t>
        </is>
      </c>
      <c r="H49" s="305" t="inlineStr">
        <is>
          <t>Minimum Allowable Values of Energy Consumption, Water Consumption and Grades for Electric Washing Machines and Washer-Dryers</t>
        </is>
      </c>
      <c r="I49" s="305" t="inlineStr">
        <is>
          <t>N/A</t>
        </is>
      </c>
      <c r="J49" s="305" t="inlineStr">
        <is>
          <t>GB 12021.4-2026《电动洗衣机和洗干一体机能效水效限定值及等级》是强制性国家标准，于2026年3月31日发布，2027年4月1日实施，替代GB 12021.4-2013。额定容量范围上限从13kg提高到25kg，首次将洗干一体机纳入评价范围。滚筒式洗衣机某些等级单位用水量限值提升14.3%，单位耗电量限值提升3.6%。首次设定洗涤时长限值：滚筒式≤192分钟，波轮式≤96分钟。测试方法更贴近国内实际，测试负载和洗涤剂全面替换为国家标准样品。能效水效等级分为5级（1级最高），5级中的某一级为限定值。</t>
        </is>
      </c>
      <c r="K49" s="305" t="inlineStr">
        <is>
          <t>能源效率；节能</t>
        </is>
      </c>
      <c r="L49" s="305" t="inlineStr">
        <is>
          <t>直接</t>
        </is>
      </c>
      <c r="M49" s="305" t="inlineStr">
        <is>
          <t>供给侧</t>
        </is>
      </c>
      <c r="N49" s="305" t="inlineStr">
        <is>
          <t>中国</t>
        </is>
      </c>
      <c r="O49" s="305" t="inlineStr">
        <is>
          <t>国家</t>
        </is>
      </c>
      <c r="P49" s="305" t="inlineStr">
        <is>
          <t>N/A</t>
        </is>
      </c>
      <c r="Q49" s="305" t="inlineStr">
        <is>
          <t>09/06/2013</t>
        </is>
      </c>
      <c r="R49" s="305" t="inlineStr">
        <is>
          <t>01/10/2013</t>
        </is>
      </c>
      <c r="S49" s="305" t="inlineStr">
        <is>
          <t>N/A</t>
        </is>
      </c>
      <c r="T49" s="305" t="inlineStr">
        <is>
          <t>31/03/2026</t>
        </is>
      </c>
      <c r="U49" s="305" t="inlineStr">
        <is>
          <t>2026年3月31日发布GB 12021.4-2026替代GB 12021.4-2013，首次纳入洗干一体机，容量上限扩至25kg，首设洗涤时长限值，测试方法更新</t>
        </is>
      </c>
      <c r="V49" s="305">
        <f>IF(R49="","生效",IF(R49="N/A","生效",IF(TODAY()&lt;DATE(VALUE(RIGHT(R49,4)),VALUE(MID(R49,4,2)),VALUE(LEFT(R49,2))),"计划实施",IF(S49="","生效",IF(S49="N/A","生效",IF(TODAY()&lt;DATE(VALUE(RIGHT(S49,4)),VALUE(MID(S49,4,2)),VALUE(LEFT(S49,2))),"生效","已终止"))))))</f>
        <v/>
      </c>
      <c r="W49" s="305" t="inlineStr">
        <is>
          <t>国家市场监督管理总局；国家标准化管理委员会</t>
        </is>
      </c>
      <c r="X49" s="305" t="inlineStr">
        <is>
          <t>电动洗衣机和洗干一体机</t>
        </is>
      </c>
      <c r="Y49" s="305" t="inlineStr">
        <is>
          <t>新建</t>
        </is>
      </c>
      <c r="Z49" s="305" t="inlineStr">
        <is>
          <t>家用和类似用途电动洗衣机（滚筒式和波轮式），额定洗涤容量上限25kg；洗干一体机。</t>
        </is>
      </c>
      <c r="AA49" s="305" t="inlineStr">
        <is>
          <t>N/A</t>
        </is>
      </c>
      <c r="AB49" s="305" t="inlineStr">
        <is>
          <t>N/A</t>
        </is>
      </c>
      <c r="AC49" s="305" t="inlineStr">
        <is>
          <t>企业</t>
        </is>
      </c>
      <c r="AD49" s="305" t="inlineStr">
        <is>
          <t>在中国境内生产、进口或销售电动洗衣机和洗干一体机产品的生产企业和进口商。</t>
        </is>
      </c>
      <c r="AE49" s="305" t="inlineStr">
        <is>
          <t>生产；销售；进口</t>
        </is>
      </c>
      <c r="AF49" s="305" t="inlineStr">
        <is>
          <t>电动洗衣机和洗干一体机的生产、进口和销售。产品须达到标准规定的能效水效限定值方可进入市场。</t>
        </is>
      </c>
      <c r="AG49" s="305" t="inlineStr">
        <is>
          <t>5级</t>
        </is>
      </c>
      <c r="AH49" s="305" t="inlineStr">
        <is>
          <t>能效水效等级</t>
        </is>
      </c>
      <c r="AI49" s="305" t="inlineStr">
        <is>
          <t>能效水效等级分为5级（1级最高），5级中的某一级为限定值即市场准入最低要求。评价指标包括单位耗电量（kW·h/cycle）、单位用水量（L/cycle）、洗涤时长（滚筒式≤192min，波轮式≤96min）、洗净比等。</t>
        </is>
      </c>
      <c r="AJ49" s="305" t="inlineStr">
        <is>
          <t>1）电动洗衣机和洗干一体机须达到标准规定的能效水效限定值方可生产、进口或销售；2）产品须标注能效水效等级标识；3）等级分为1~5级，能效水效限定值为市场准入最低要求。</t>
        </is>
      </c>
      <c r="AK49" s="305" t="inlineStr">
        <is>
          <t>N/A</t>
        </is>
      </c>
      <c r="AL49" s="305" t="inlineStr">
        <is>
          <t>N/A</t>
        </is>
      </c>
      <c r="AM49" s="305" t="inlineStr">
        <is>
          <t>政府机构开展的监督检查</t>
        </is>
      </c>
      <c r="AN49" s="305" t="inlineStr">
        <is>
          <t>市场监督管理部门对洗衣机和洗干一体机产品进行能效水效标识监督检查和产品质量监督抽查。</t>
        </is>
      </c>
      <c r="AO49" s="305" t="inlineStr">
        <is>
          <t>合规命令；罚款</t>
        </is>
      </c>
      <c r="AP49" s="305" t="inlineStr">
        <is>
          <t>对生产、进口、销售不符合强制性能效水效标准的洗衣机和洗干一体机产品的，由市场监督管理部门责令停止生产、进口、销售，没收违法所得，并处罚款。</t>
        </is>
      </c>
      <c r="AQ49" s="305" t="inlineStr">
        <is>
          <t>其他激励或支持</t>
        </is>
      </c>
      <c r="AR49" s="305" t="inlineStr">
        <is>
          <t>国家鼓励生产和使用1级、2级高效节水洗衣机；通过节能节水产品认证等措施引导市场推广。</t>
        </is>
      </c>
      <c r="AS49" s="305" t="inlineStr">
        <is>
          <t>N/A</t>
        </is>
      </c>
      <c r="AT49" s="305" t="inlineStr">
        <is>
          <t>N/A</t>
        </is>
      </c>
      <c r="AU49" s="305" t="inlineStr">
        <is>
          <t>C27</t>
        </is>
      </c>
      <c r="AV49" s="305" t="inlineStr">
        <is>
          <t>CO2</t>
        </is>
      </c>
      <c r="AW49" s="305" t="inlineStr">
        <is>
          <t>正向</t>
        </is>
      </c>
      <c r="AX49" s="305" t="inlineStr">
        <is>
          <t>节能；产业发展</t>
        </is>
      </c>
      <c r="AY49" s="305" t="inlineStr">
        <is>
          <t>GB 12021.4-2026 电动洗衣机和洗干一体机能效水效限定值及等级</t>
        </is>
      </c>
      <c r="AZ49" s="305" t="inlineStr">
        <is>
          <t>https://openstd.samr.gov.cn/bzgk/std/newGbInfo?hcno=4804719D7D206D7538788BE44F54DC64</t>
        </is>
      </c>
      <c r="BA49" s="305" t="inlineStr">
        <is>
          <t>N/A</t>
        </is>
      </c>
    </row>
    <row r="50">
      <c r="A50" s="305" t="inlineStr">
        <is>
          <t>CHNPRFMEAI17S000</t>
        </is>
      </c>
      <c r="B50" s="305" t="inlineStr">
        <is>
          <t>工具</t>
        </is>
      </c>
      <c r="C50" s="305" t="inlineStr">
        <is>
          <t>绩效标准</t>
        </is>
      </c>
      <c r="D50" s="305" t="inlineStr">
        <is>
          <t>电器最低能源绩效标准（MEPS）</t>
        </is>
      </c>
      <c r="E50" s="305" t="inlineStr">
        <is>
          <t>工业</t>
        </is>
      </c>
      <c r="F50" s="305" t="inlineStr">
        <is>
          <t>污水处理设备</t>
        </is>
      </c>
      <c r="G50" s="305" t="inlineStr">
        <is>
          <t>污水处理用旋转曝气机能效限定值及能效等级</t>
        </is>
      </c>
      <c r="H50" s="305" t="inlineStr">
        <is>
          <t>Minimum Allowable Values of Energy Efficiency and Energy Efficiency Grades for Rotary Aerators in Wastewater Treatment</t>
        </is>
      </c>
      <c r="I50" s="305" t="inlineStr">
        <is>
          <t>N/A</t>
        </is>
      </c>
      <c r="J50" s="305" t="inlineStr">
        <is>
          <t>GB 37483-2019《污水处理用旋转曝气机能效限定值及能效等级》是强制性国家标准，于2019年4月4日发布，2020年11月1日实施。适用于各种型式的氧化沟转刷曝气机、氧化沟转盘曝气机、氧化沟立式表面曝气机和氧化沟卧式表面曝气机等各类污水处理用旋转曝气机。能效等级分为3级（1级最高），3级为能效限定值即强制市场准入门槛。</t>
        </is>
      </c>
      <c r="K50" s="305" t="inlineStr">
        <is>
          <t>能源效率；节能</t>
        </is>
      </c>
      <c r="L50" s="305" t="inlineStr">
        <is>
          <t>直接</t>
        </is>
      </c>
      <c r="M50" s="305" t="inlineStr">
        <is>
          <t>供给侧</t>
        </is>
      </c>
      <c r="N50" s="305" t="inlineStr">
        <is>
          <t>中国</t>
        </is>
      </c>
      <c r="O50" s="305" t="inlineStr">
        <is>
          <t>国家</t>
        </is>
      </c>
      <c r="P50" s="305" t="inlineStr">
        <is>
          <t>N/A</t>
        </is>
      </c>
      <c r="Q50" s="305" t="inlineStr">
        <is>
          <t>04/04/2019</t>
        </is>
      </c>
      <c r="R50" s="305" t="inlineStr">
        <is>
          <t>01/11/2020</t>
        </is>
      </c>
      <c r="S50" s="305" t="inlineStr">
        <is>
          <t>N/A</t>
        </is>
      </c>
      <c r="T50" s="305" t="inlineStr">
        <is>
          <t>N/A</t>
        </is>
      </c>
      <c r="U50" s="305" t="inlineStr">
        <is>
          <t>N/A</t>
        </is>
      </c>
      <c r="V50" s="305">
        <f>IF(R50="","生效",IF(R50="N/A","生效",IF(TODAY()&lt;DATE(VALUE(RIGHT(R50,4)),VALUE(MID(R50,4,2)),VALUE(LEFT(R50,2))),"计划实施",IF(S50="","生效",IF(S50="N/A","生效",IF(TODAY()&lt;DATE(VALUE(RIGHT(S50,4)),VALUE(MID(S50,4,2)),VALUE(LEFT(S50,2))),"生效","已终止"))))))</f>
        <v/>
      </c>
      <c r="W50" s="305" t="inlineStr">
        <is>
          <t>国家市场监督管理总局；国家标准化管理委员会</t>
        </is>
      </c>
      <c r="X50" s="305" t="inlineStr">
        <is>
          <t>污水处理用旋转曝气机</t>
        </is>
      </c>
      <c r="Y50" s="305" t="inlineStr">
        <is>
          <t>新建</t>
        </is>
      </c>
      <c r="Z50" s="305" t="inlineStr">
        <is>
          <t>各种型式的氧化沟转刷曝气机、氧化沟转盘曝气机、氧化沟立式表面曝气机和氧化沟卧式表面曝气机。</t>
        </is>
      </c>
      <c r="AA50" s="305" t="inlineStr">
        <is>
          <t>N/A</t>
        </is>
      </c>
      <c r="AB50" s="305" t="inlineStr">
        <is>
          <t>N/A</t>
        </is>
      </c>
      <c r="AC50" s="305" t="inlineStr">
        <is>
          <t>企业</t>
        </is>
      </c>
      <c r="AD50" s="305" t="inlineStr">
        <is>
          <t>在中国境内生产、进口或销售污水处理用旋转曝气机产品的生产企业和进口商。</t>
        </is>
      </c>
      <c r="AE50" s="305" t="inlineStr">
        <is>
          <t>生产；销售；进口</t>
        </is>
      </c>
      <c r="AF50" s="305" t="inlineStr">
        <is>
          <t>污水处理用旋转曝气机产品的生产、进口和销售活动。产品须达到标准规定的能效限定值方可进入市场。</t>
        </is>
      </c>
      <c r="AG50" s="305" t="inlineStr">
        <is>
          <t>3级</t>
        </is>
      </c>
      <c r="AH50" s="305" t="inlineStr">
        <is>
          <t>能效等级</t>
        </is>
      </c>
      <c r="AI50" s="305" t="inlineStr">
        <is>
          <t>旋转曝气机能效等级分为3级（1级最高），3级为能效限定值即市场准入最低要求。评价指标为充氧效率（kg/(kW·h)），按曝气机类型和规格分级量化限定值。</t>
        </is>
      </c>
      <c r="AJ50" s="305" t="inlineStr">
        <is>
          <t>1）污水处理用旋转曝气机须达到标准规定的能效限定值（3级）方可生产、进口或销售；2）产品须标注能效等级标识；3）能效等级分为1级、2级、3级，3级为市场准入最低要求。</t>
        </is>
      </c>
      <c r="AK50" s="305" t="inlineStr">
        <is>
          <t>N/A</t>
        </is>
      </c>
      <c r="AL50" s="305" t="inlineStr">
        <is>
          <t>N/A</t>
        </is>
      </c>
      <c r="AM50" s="305" t="inlineStr">
        <is>
          <t>政府机构开展的监督检查</t>
        </is>
      </c>
      <c r="AN50" s="305" t="inlineStr">
        <is>
          <t>市场监督管理部门对旋转曝气机产品进行能效标识监督检查和产品质量监督抽查。</t>
        </is>
      </c>
      <c r="AO50" s="305" t="inlineStr">
        <is>
          <t>合规命令；罚款</t>
        </is>
      </c>
      <c r="AP50" s="305" t="inlineStr">
        <is>
          <t>对生产、进口、销售不符合强制性能效标准的旋转曝气机产品的，由市场监督管理部门责令停止生产、进口、销售，没收违法所得，并处罚款。</t>
        </is>
      </c>
      <c r="AQ50" s="305" t="inlineStr">
        <is>
          <t>其他激励或支持</t>
        </is>
      </c>
      <c r="AR50" s="305" t="inlineStr">
        <is>
          <t>国家鼓励生产和使用1级、2级高效旋转曝气机；通过节能产品认证等措施引导高效环保设备市场推广。</t>
        </is>
      </c>
      <c r="AS50" s="305" t="inlineStr">
        <is>
          <t>N/A</t>
        </is>
      </c>
      <c r="AT50" s="305" t="inlineStr">
        <is>
          <t>N/A</t>
        </is>
      </c>
      <c r="AU50" s="305" t="inlineStr">
        <is>
          <t>C28</t>
        </is>
      </c>
      <c r="AV50" s="305" t="inlineStr">
        <is>
          <t>CO2</t>
        </is>
      </c>
      <c r="AW50" s="305" t="inlineStr">
        <is>
          <t>正向</t>
        </is>
      </c>
      <c r="AX50" s="305" t="inlineStr">
        <is>
          <t>节能；产业发展</t>
        </is>
      </c>
      <c r="AY50" s="305" t="inlineStr">
        <is>
          <t>GB 37483-2019 污水处理用旋转曝气机能效限定值及能效等级</t>
        </is>
      </c>
      <c r="AZ50" s="305" t="inlineStr">
        <is>
          <t>https://openstd.samr.gov.cn/bzgk/std/newGbInfo?hcno=F735E1D19562E996DB548E1A02251B05</t>
        </is>
      </c>
      <c r="BA50" s="305" t="inlineStr">
        <is>
          <t>N/A</t>
        </is>
      </c>
    </row>
    <row r="51">
      <c r="A51" s="305" t="inlineStr">
        <is>
          <t>CHNPRFMEAI18S000</t>
        </is>
      </c>
      <c r="B51" s="305" t="inlineStr">
        <is>
          <t>工具</t>
        </is>
      </c>
      <c r="C51" s="305" t="inlineStr">
        <is>
          <t>绩效标准</t>
        </is>
      </c>
      <c r="D51" s="305" t="inlineStr">
        <is>
          <t>电器最低能源绩效标准（MEPS）</t>
        </is>
      </c>
      <c r="E51" s="305" t="inlineStr">
        <is>
          <t>工业</t>
        </is>
      </c>
      <c r="F51" s="305" t="inlineStr">
        <is>
          <t>污水处理设备</t>
        </is>
      </c>
      <c r="G51" s="305" t="inlineStr">
        <is>
          <t>污水处理用潜水推流式搅拌机能效限定值及能效等级</t>
        </is>
      </c>
      <c r="H51" s="305" t="inlineStr">
        <is>
          <t>Minimum Allowable Values of Energy Efficiency and Energy Efficiency Grades for Submersible Push-Flow Mixers in Wastewater Treatment</t>
        </is>
      </c>
      <c r="I51" s="305" t="inlineStr">
        <is>
          <t>N/A</t>
        </is>
      </c>
      <c r="J51" s="305" t="inlineStr">
        <is>
          <t>GB 37485-2019《污水处理用潜水推流式搅拌机能效限定值及能效等级》是强制性国家标准，于2019年4月4日发布，2020年11月1日实施。适用于污水处理厂（站）厌氧区、缺氧区、好氧区等工艺段使用的潜水推流式搅拌机。能效等级分为3级（1级最高），3级为能效限定值即强制市场准入门槛。</t>
        </is>
      </c>
      <c r="K51" s="305" t="inlineStr">
        <is>
          <t>能源效率；节能</t>
        </is>
      </c>
      <c r="L51" s="305" t="inlineStr">
        <is>
          <t>直接</t>
        </is>
      </c>
      <c r="M51" s="305" t="inlineStr">
        <is>
          <t>供给侧</t>
        </is>
      </c>
      <c r="N51" s="305" t="inlineStr">
        <is>
          <t>中国</t>
        </is>
      </c>
      <c r="O51" s="305" t="inlineStr">
        <is>
          <t>国家</t>
        </is>
      </c>
      <c r="P51" s="305" t="inlineStr">
        <is>
          <t>N/A</t>
        </is>
      </c>
      <c r="Q51" s="305" t="inlineStr">
        <is>
          <t>04/04/2019</t>
        </is>
      </c>
      <c r="R51" s="305" t="inlineStr">
        <is>
          <t>01/11/2020</t>
        </is>
      </c>
      <c r="S51" s="305" t="inlineStr">
        <is>
          <t>N/A</t>
        </is>
      </c>
      <c r="T51" s="305" t="inlineStr">
        <is>
          <t>N/A</t>
        </is>
      </c>
      <c r="U51" s="305" t="inlineStr">
        <is>
          <t>N/A</t>
        </is>
      </c>
      <c r="V51" s="305">
        <f>IF(R51="","生效",IF(R51="N/A","生效",IF(TODAY()&lt;DATE(VALUE(RIGHT(R51,4)),VALUE(MID(R51,4,2)),VALUE(LEFT(R51,2))),"计划实施",IF(S51="","生效",IF(S51="N/A","生效",IF(TODAY()&lt;DATE(VALUE(RIGHT(S51,4)),VALUE(MID(S51,4,2)),VALUE(LEFT(S51,2))),"生效","已终止"))))))</f>
        <v/>
      </c>
      <c r="W51" s="305" t="inlineStr">
        <is>
          <t>国家市场监督管理总局；国家标准化管理委员会</t>
        </is>
      </c>
      <c r="X51" s="305" t="inlineStr">
        <is>
          <t>污水处理用潜水推流式搅拌机</t>
        </is>
      </c>
      <c r="Y51" s="305" t="inlineStr">
        <is>
          <t>新建</t>
        </is>
      </c>
      <c r="Z51" s="305" t="inlineStr">
        <is>
          <t>污水处理厂（站）厌氧区、缺氧区、好氧区等工艺段使用的潜水推流式搅拌机。</t>
        </is>
      </c>
      <c r="AA51" s="305" t="inlineStr">
        <is>
          <t>N/A</t>
        </is>
      </c>
      <c r="AB51" s="305" t="inlineStr">
        <is>
          <t>N/A</t>
        </is>
      </c>
      <c r="AC51" s="305" t="inlineStr">
        <is>
          <t>企业</t>
        </is>
      </c>
      <c r="AD51" s="305" t="inlineStr">
        <is>
          <t>在中国境内生产、进口或销售污水处理用潜水推流式搅拌机产品的生产企业和进口商。</t>
        </is>
      </c>
      <c r="AE51" s="305" t="inlineStr">
        <is>
          <t>生产；销售；进口</t>
        </is>
      </c>
      <c r="AF51" s="305" t="inlineStr">
        <is>
          <t>潜水推流式搅拌机产品的生产、进口和销售活动。产品须达到标准规定的能效限定值方可进入市场。</t>
        </is>
      </c>
      <c r="AG51" s="305" t="inlineStr">
        <is>
          <t>3级</t>
        </is>
      </c>
      <c r="AH51" s="305" t="inlineStr">
        <is>
          <t>能效等级</t>
        </is>
      </c>
      <c r="AI51" s="305" t="inlineStr">
        <is>
          <t>潜水推流式搅拌机能效等级分为3级（1级最高），3级为能效限定值即市场准入最低要求。评价指标为单位输入功率的推流流量（m³/(h·W)），按搅拌机规格分级量化限定值。</t>
        </is>
      </c>
      <c r="AJ51" s="305" t="inlineStr">
        <is>
          <t>1）污水处理用潜水推流式搅拌机须达到标准规定的能效限定值（3级）方可生产、进口或销售；2）产品须标注能效等级标识；3）能效等级分为1级、2级、3级，3级为市场准入最低要求。</t>
        </is>
      </c>
      <c r="AK51" s="305" t="inlineStr">
        <is>
          <t>N/A</t>
        </is>
      </c>
      <c r="AL51" s="305" t="inlineStr">
        <is>
          <t>N/A</t>
        </is>
      </c>
      <c r="AM51" s="305" t="inlineStr">
        <is>
          <t>政府机构开展的监督检查</t>
        </is>
      </c>
      <c r="AN51" s="305" t="inlineStr">
        <is>
          <t>市场监督管理部门对潜水推流式搅拌机产品进行能效标识监督检查和产品质量监督抽查。</t>
        </is>
      </c>
      <c r="AO51" s="305" t="inlineStr">
        <is>
          <t>合规命令；罚款</t>
        </is>
      </c>
      <c r="AP51" s="305" t="inlineStr">
        <is>
          <t>对生产、进口、销售不符合强制性能效标准的潜水推流式搅拌机产品的，由市场监督管理部门责令停止生产、进口、销售，没收违法所得，并处罚款。</t>
        </is>
      </c>
      <c r="AQ51" s="305" t="inlineStr">
        <is>
          <t>其他激励或支持</t>
        </is>
      </c>
      <c r="AR51" s="305" t="inlineStr">
        <is>
          <t>国家鼓励生产和使用1级、2级高效潜水推流式搅拌机；通过节能产品认证等措施引导高效环保设备市场推广。</t>
        </is>
      </c>
      <c r="AS51" s="305" t="inlineStr">
        <is>
          <t>N/A</t>
        </is>
      </c>
      <c r="AT51" s="305" t="inlineStr">
        <is>
          <t>N/A</t>
        </is>
      </c>
      <c r="AU51" s="305" t="inlineStr">
        <is>
          <t>C28</t>
        </is>
      </c>
      <c r="AV51" s="305" t="inlineStr">
        <is>
          <t>CO2</t>
        </is>
      </c>
      <c r="AW51" s="305" t="inlineStr">
        <is>
          <t>正向</t>
        </is>
      </c>
      <c r="AX51" s="305" t="inlineStr">
        <is>
          <t>节能；产业发展</t>
        </is>
      </c>
      <c r="AY51" s="305" t="inlineStr">
        <is>
          <t>GB 37485-2019 污水处理用潜水推流式搅拌机能效限定值及能效等级</t>
        </is>
      </c>
      <c r="AZ51" s="305" t="inlineStr">
        <is>
          <t>https://openstd.samr.gov.cn/bzgk/gb/newGbInfo?hcno=CE7904294CC2751F6617EAC7A6665D58</t>
        </is>
      </c>
      <c r="BA51" s="305" t="inlineStr">
        <is>
          <t>N/A</t>
        </is>
      </c>
    </row>
    <row r="52">
      <c r="A52" s="305" t="inlineStr">
        <is>
          <t>CHNPRFMEAI19S000</t>
        </is>
      </c>
      <c r="B52" s="305" t="inlineStr">
        <is>
          <t>工具</t>
        </is>
      </c>
      <c r="C52" s="305" t="inlineStr">
        <is>
          <t>绩效标准</t>
        </is>
      </c>
      <c r="D52" s="305" t="inlineStr">
        <is>
          <t>电器最低能源绩效标准（MEPS）</t>
        </is>
      </c>
      <c r="E52" s="305" t="inlineStr">
        <is>
          <t>工业</t>
        </is>
      </c>
      <c r="F52" s="305" t="inlineStr">
        <is>
          <t>工业泵；石油化工；给排水</t>
        </is>
      </c>
      <c r="G52" s="305" t="inlineStr">
        <is>
          <t>离心泵能效限定值及能效等级</t>
        </is>
      </c>
      <c r="H52" s="305" t="inlineStr">
        <is>
          <t>Minimum Allowable Values of Energy Efficiency and Energy Efficiency Grades for Centrifugal Pumps</t>
        </is>
      </c>
      <c r="I52" s="305" t="inlineStr">
        <is>
          <t>N/A</t>
        </is>
      </c>
      <c r="J52" s="305" t="inlineStr">
        <is>
          <t>GB 19762-2025《离心泵能效限定值及能效等级》是强制性国家标准，于2025年2月28日发布，2026年3月1日实施，替代GB 19762-2007（清水离心泵）和GB 32284-2015（石油化工离心泵），首次实现两类离心泵能效标准的统一。适用于驱动电动机功率1kW~1250kW的清水离心泵（单级单吸、单级双吸、多级）和石油化工离心泵。能效等级分为3级（1级最高），3级为能效限定值即强制市场准入门槛。</t>
        </is>
      </c>
      <c r="K52" s="305" t="inlineStr">
        <is>
          <t>能源效率；节能</t>
        </is>
      </c>
      <c r="L52" s="305" t="inlineStr">
        <is>
          <t>直接</t>
        </is>
      </c>
      <c r="M52" s="305" t="inlineStr">
        <is>
          <t>供给侧</t>
        </is>
      </c>
      <c r="N52" s="305" t="inlineStr">
        <is>
          <t>中国</t>
        </is>
      </c>
      <c r="O52" s="305" t="inlineStr">
        <is>
          <t>国家</t>
        </is>
      </c>
      <c r="P52" s="305" t="inlineStr">
        <is>
          <t>N/A</t>
        </is>
      </c>
      <c r="Q52" s="305" t="inlineStr">
        <is>
          <t>30/12/2005</t>
        </is>
      </c>
      <c r="R52" s="305" t="inlineStr">
        <is>
          <t>01/08/2006</t>
        </is>
      </c>
      <c r="S52" s="305" t="inlineStr">
        <is>
          <t>N/A</t>
        </is>
      </c>
      <c r="T52" s="305" t="inlineStr">
        <is>
          <t>28/02/2025</t>
        </is>
      </c>
      <c r="U52" s="305" t="inlineStr">
        <is>
          <t>2025年2月28日发布GB 19762-2025替代GB 19762-2007和GB 32284-2015，首次合并清水离心泵与石油化工离心泵能效标准，统一评价体系</t>
        </is>
      </c>
      <c r="V52" s="305">
        <f>IF(R52="","生效",IF(R52="N/A","生效",IF(TODAY()&lt;DATE(VALUE(RIGHT(R52,4)),VALUE(MID(R52,4,2)),VALUE(LEFT(R52,2))),"计划实施",IF(S52="","生效",IF(S52="N/A","生效",IF(TODAY()&lt;DATE(VALUE(RIGHT(S52,4)),VALUE(MID(S52,4,2)),VALUE(LEFT(S52,2))),"生效","已终止"))))))</f>
        <v/>
      </c>
      <c r="W52" s="305" t="inlineStr">
        <is>
          <t>国家市场监督管理总局；国家标准化管理委员会</t>
        </is>
      </c>
      <c r="X52" s="305" t="inlineStr">
        <is>
          <t>离心泵</t>
        </is>
      </c>
      <c r="Y52" s="305" t="inlineStr">
        <is>
          <t>新建</t>
        </is>
      </c>
      <c r="Z52" s="305" t="inlineStr">
        <is>
          <t>驱动电动机功率1kW~1250kW的清水离心泵（单级单吸、单级双吸、多级）和石油化工离心泵。</t>
        </is>
      </c>
      <c r="AA52" s="305" t="inlineStr">
        <is>
          <t>N/A</t>
        </is>
      </c>
      <c r="AB52" s="305" t="inlineStr">
        <is>
          <t>N/A</t>
        </is>
      </c>
      <c r="AC52" s="305" t="inlineStr">
        <is>
          <t>企业</t>
        </is>
      </c>
      <c r="AD52" s="305" t="inlineStr">
        <is>
          <t>在中国境内生产、进口或销售离心泵产品的生产企业和进口商。</t>
        </is>
      </c>
      <c r="AE52" s="305" t="inlineStr">
        <is>
          <t>生产；销售；进口</t>
        </is>
      </c>
      <c r="AF52" s="305" t="inlineStr">
        <is>
          <t>离心泵产品的生产、进口和销售活动。产品须达到标准规定的能效限定值方可进入市场。</t>
        </is>
      </c>
      <c r="AG52" s="305" t="inlineStr">
        <is>
          <t>3级</t>
        </is>
      </c>
      <c r="AH52" s="305" t="inlineStr">
        <is>
          <t>能效等级</t>
        </is>
      </c>
      <c r="AI52" s="305" t="inlineStr">
        <is>
          <t>离心泵能效等级分为3级（1级最高），3级为能效限定值即市场准入最低要求。评价指标为泵效率（%），按泵类型（单级单吸/单级双吸/多级）、比转速和流量分级量化。石油化工离心泵另设独立的效率限值表。</t>
        </is>
      </c>
      <c r="AJ52" s="305" t="inlineStr">
        <is>
          <t>1）离心泵须达到标准规定的能效限定值（3级）方可生产、进口或销售；2）产品须标注能效等级标识；3）能效等级分为1级、2级、3级，3级为市场准入最低要求。</t>
        </is>
      </c>
      <c r="AK52" s="305" t="inlineStr">
        <is>
          <t>N/A</t>
        </is>
      </c>
      <c r="AL52" s="305" t="inlineStr">
        <is>
          <t>N/A</t>
        </is>
      </c>
      <c r="AM52" s="305" t="inlineStr">
        <is>
          <t>政府机构开展的监督检查</t>
        </is>
      </c>
      <c r="AN52" s="305" t="inlineStr">
        <is>
          <t>市场监督管理部门对离心泵产品进行能效标识监督检查和产品质量监督抽查。</t>
        </is>
      </c>
      <c r="AO52" s="305" t="inlineStr">
        <is>
          <t>合规命令；罚款</t>
        </is>
      </c>
      <c r="AP52" s="305" t="inlineStr">
        <is>
          <t>对生产、进口、销售不符合强制性能效标准的离心泵产品的，由市场监督管理部门责令停止生产、进口、销售，没收违法所得，并处罚款。</t>
        </is>
      </c>
      <c r="AQ52" s="305" t="inlineStr">
        <is>
          <t>其他激励或支持</t>
        </is>
      </c>
      <c r="AR52" s="305" t="inlineStr">
        <is>
          <t>国家鼓励生产和使用1级、2级高效离心泵；通过节能产品认证、政府绿色采购等措施引导高效泵产品市场推广。</t>
        </is>
      </c>
      <c r="AS52" s="305" t="inlineStr">
        <is>
          <t>N/A</t>
        </is>
      </c>
      <c r="AT52" s="305" t="inlineStr">
        <is>
          <t>N/A</t>
        </is>
      </c>
      <c r="AU52" s="305" t="inlineStr">
        <is>
          <t>C28</t>
        </is>
      </c>
      <c r="AV52" s="305" t="inlineStr">
        <is>
          <t>CO2</t>
        </is>
      </c>
      <c r="AW52" s="305" t="inlineStr">
        <is>
          <t>正向</t>
        </is>
      </c>
      <c r="AX52" s="305" t="inlineStr">
        <is>
          <t>节能；产业发展</t>
        </is>
      </c>
      <c r="AY52" s="305" t="inlineStr">
        <is>
          <t>GB 19762-2025 离心泵能效限定值及能效等级</t>
        </is>
      </c>
      <c r="AZ52" s="305" t="inlineStr">
        <is>
          <t>https://openstd.samr.gov.cn/bzgk/std/newGbInfo?hcno=71D054118B5AD7FDAF8F83BCEDA0DA81</t>
        </is>
      </c>
      <c r="BA52" s="305" t="inlineStr">
        <is>
          <t>N/A</t>
        </is>
      </c>
    </row>
    <row r="53">
      <c r="A53" s="305" t="inlineStr">
        <is>
          <t>CHNPRFMEAI20S000</t>
        </is>
      </c>
      <c r="B53" s="305" t="inlineStr">
        <is>
          <t>工具</t>
        </is>
      </c>
      <c r="C53" s="305" t="inlineStr">
        <is>
          <t>绩效标准</t>
        </is>
      </c>
      <c r="D53" s="305" t="inlineStr">
        <is>
          <t>电器最低能源绩效标准（MEPS）</t>
        </is>
      </c>
      <c r="E53" s="305" t="inlineStr">
        <is>
          <t>工业</t>
        </is>
      </c>
      <c r="F53" s="305" t="inlineStr">
        <is>
          <t>工业除尘；大气污染治理</t>
        </is>
      </c>
      <c r="G53" s="305" t="inlineStr">
        <is>
          <t>除尘器能效限定值及能效等级</t>
        </is>
      </c>
      <c r="H53" s="305" t="inlineStr">
        <is>
          <t>Minimum Allowable Values of Energy Efficiency and Energy Efficiency Grades for Dust Collectors</t>
        </is>
      </c>
      <c r="I53" s="305" t="inlineStr">
        <is>
          <t>N/A</t>
        </is>
      </c>
      <c r="J53" s="305" t="inlineStr">
        <is>
          <t>GB 37484-2019《除尘器能效限定值及能效等级》是强制性国家标准，于2019年4月4日发布，2020年11月1日实施。适用于燃煤电厂、钢铁、水泥、化工等行业的电除尘器和袋式除尘器。能效等级分为3级（1级最高），3级为能效限定值即强制市场准入门槛。</t>
        </is>
      </c>
      <c r="K53" s="305" t="inlineStr">
        <is>
          <t>能源效率；节能</t>
        </is>
      </c>
      <c r="L53" s="305" t="inlineStr">
        <is>
          <t>直接</t>
        </is>
      </c>
      <c r="M53" s="305" t="inlineStr">
        <is>
          <t>供给侧</t>
        </is>
      </c>
      <c r="N53" s="305" t="inlineStr">
        <is>
          <t>中国</t>
        </is>
      </c>
      <c r="O53" s="305" t="inlineStr">
        <is>
          <t>国家</t>
        </is>
      </c>
      <c r="P53" s="305" t="inlineStr">
        <is>
          <t>N/A</t>
        </is>
      </c>
      <c r="Q53" s="305" t="inlineStr">
        <is>
          <t>04/04/2019</t>
        </is>
      </c>
      <c r="R53" s="305" t="inlineStr">
        <is>
          <t>01/11/2020</t>
        </is>
      </c>
      <c r="S53" s="305" t="inlineStr">
        <is>
          <t>N/A</t>
        </is>
      </c>
      <c r="T53" s="305" t="inlineStr">
        <is>
          <t>N/A</t>
        </is>
      </c>
      <c r="U53" s="305" t="inlineStr">
        <is>
          <t>N/A</t>
        </is>
      </c>
      <c r="V53" s="305">
        <f>IF(R53="","生效",IF(R53="N/A","生效",IF(TODAY()&lt;DATE(VALUE(RIGHT(R53,4)),VALUE(MID(R53,4,2)),VALUE(LEFT(R53,2))),"计划实施",IF(S53="","生效",IF(S53="N/A","生效",IF(TODAY()&lt;DATE(VALUE(RIGHT(S53,4)),VALUE(MID(S53,4,2)),VALUE(LEFT(S53,2))),"生效","已终止"))))))</f>
        <v/>
      </c>
      <c r="W53" s="305" t="inlineStr">
        <is>
          <t>国家市场监督管理总局；国家标准化管理委员会</t>
        </is>
      </c>
      <c r="X53" s="305" t="inlineStr">
        <is>
          <t>除尘器</t>
        </is>
      </c>
      <c r="Y53" s="305" t="inlineStr">
        <is>
          <t>新建</t>
        </is>
      </c>
      <c r="Z53" s="305" t="inlineStr">
        <is>
          <t>燃煤电厂、钢铁、水泥、化工等行业的电除尘器和袋式除尘器。</t>
        </is>
      </c>
      <c r="AA53" s="305" t="inlineStr">
        <is>
          <t>N/A</t>
        </is>
      </c>
      <c r="AB53" s="305" t="inlineStr">
        <is>
          <t>N/A</t>
        </is>
      </c>
      <c r="AC53" s="305" t="inlineStr">
        <is>
          <t>企业</t>
        </is>
      </c>
      <c r="AD53" s="305" t="inlineStr">
        <is>
          <t>在中国境内生产、进口或销售除尘器产品的生产企业和进口商。</t>
        </is>
      </c>
      <c r="AE53" s="305" t="inlineStr">
        <is>
          <t>生产；销售；进口</t>
        </is>
      </c>
      <c r="AF53" s="305" t="inlineStr">
        <is>
          <t>除尘器产品的生产、进口和销售活动。产品须达到标准规定的能效限定值方可进入市场。</t>
        </is>
      </c>
      <c r="AG53" s="305" t="inlineStr">
        <is>
          <t>3级</t>
        </is>
      </c>
      <c r="AH53" s="305" t="inlineStr">
        <is>
          <t>能效等级</t>
        </is>
      </c>
      <c r="AI53" s="305" t="inlineStr">
        <is>
          <t>除尘器能效等级分为3级（1级最高），3级为能效限定值即市场准入最低要求。评价指标为除尘器能效比（m³/(W·h)），综合考虑单位功耗的处理风量。</t>
        </is>
      </c>
      <c r="AJ53" s="305" t="inlineStr">
        <is>
          <t>1）除尘器须达到标准规定的能效限定值（3级）方可生产、进口或销售；2）产品须标注能效等级标识；3）能效等级分为1级、2级、3级，3级为市场准入最低要求。</t>
        </is>
      </c>
      <c r="AK53" s="305" t="inlineStr">
        <is>
          <t>N/A</t>
        </is>
      </c>
      <c r="AL53" s="305" t="inlineStr">
        <is>
          <t>N/A</t>
        </is>
      </c>
      <c r="AM53" s="305" t="inlineStr">
        <is>
          <t>政府机构开展的监督检查</t>
        </is>
      </c>
      <c r="AN53" s="305" t="inlineStr">
        <is>
          <t>市场监督管理部门对除尘器产品进行能效标识监督检查和产品质量监督抽查。</t>
        </is>
      </c>
      <c r="AO53" s="305" t="inlineStr">
        <is>
          <t>合规命令；罚款</t>
        </is>
      </c>
      <c r="AP53" s="305" t="inlineStr">
        <is>
          <t>对生产、进口、销售不符合强制性能效标准的除尘器产品的，由市场监督管理部门责令停止生产、进口、销售，没收违法所得，并处罚款。</t>
        </is>
      </c>
      <c r="AQ53" s="305" t="inlineStr">
        <is>
          <t>其他激励或支持</t>
        </is>
      </c>
      <c r="AR53" s="305" t="inlineStr">
        <is>
          <t>国家鼓励生产和使用1级、2级高效除尘器；通过节能产品认证等措施引导高效环保设备市场推广。</t>
        </is>
      </c>
      <c r="AS53" s="305" t="inlineStr">
        <is>
          <t>N/A</t>
        </is>
      </c>
      <c r="AT53" s="305" t="inlineStr">
        <is>
          <t>N/A</t>
        </is>
      </c>
      <c r="AU53" s="305" t="inlineStr">
        <is>
          <t>C28</t>
        </is>
      </c>
      <c r="AV53" s="305" t="inlineStr">
        <is>
          <t>CO2</t>
        </is>
      </c>
      <c r="AW53" s="305" t="inlineStr">
        <is>
          <t>正向</t>
        </is>
      </c>
      <c r="AX53" s="305" t="inlineStr">
        <is>
          <t>节能；产业发展</t>
        </is>
      </c>
      <c r="AY53" s="305" t="inlineStr">
        <is>
          <t>GB 37484-2019 除尘器能效限定值及能效等级</t>
        </is>
      </c>
      <c r="AZ53" s="305" t="inlineStr">
        <is>
          <t>https://openstd.samr.gov.cn/bzgk/gb/newGbInfo?hcno=EF6C84C6A26DE2617D88B7E658186B48</t>
        </is>
      </c>
      <c r="BA53" s="305" t="inlineStr">
        <is>
          <t>N/A</t>
        </is>
      </c>
    </row>
    <row r="54">
      <c r="A54" s="305" t="inlineStr">
        <is>
          <t>CHNPRFMEAI21S000</t>
        </is>
      </c>
      <c r="B54" s="305" t="inlineStr">
        <is>
          <t>工具</t>
        </is>
      </c>
      <c r="C54" s="305" t="inlineStr">
        <is>
          <t>绩效标准</t>
        </is>
      </c>
      <c r="D54" s="305" t="inlineStr">
        <is>
          <t>电器最低能源绩效标准（MEPS）</t>
        </is>
      </c>
      <c r="E54" s="305" t="inlineStr">
        <is>
          <t>工业</t>
        </is>
      </c>
      <c r="F54" s="305" t="inlineStr">
        <is>
          <t>氢能；化工设备</t>
        </is>
      </c>
      <c r="G54" s="305" t="inlineStr">
        <is>
          <t>水电解制氢系统能效限定值及能效等级</t>
        </is>
      </c>
      <c r="H54" s="305" t="inlineStr">
        <is>
          <t>Minimum Allowable Values of Energy Efficiency and Energy Efficiency Grades for Water Electrolysis Hydrogen Production Systems</t>
        </is>
      </c>
      <c r="I54" s="305" t="inlineStr">
        <is>
          <t>N/A</t>
        </is>
      </c>
      <c r="J54" s="305" t="inlineStr">
        <is>
          <t>GB 32311-2015《水电解制氢系统能效限定值及能效等级》是强制性国家标准，于2015年12月10日发布，2017年1月1日实施。适用于工业用碱性水电解制氢系统和质子交换膜（PEM）水电解制氢系统。能效等级分为3级（1级最高），3级为能效限定值即强制市场准入门槛。</t>
        </is>
      </c>
      <c r="K54" s="305" t="inlineStr">
        <is>
          <t>能源效率；节能</t>
        </is>
      </c>
      <c r="L54" s="305" t="inlineStr">
        <is>
          <t>直接</t>
        </is>
      </c>
      <c r="M54" s="305" t="inlineStr">
        <is>
          <t>供给侧</t>
        </is>
      </c>
      <c r="N54" s="305" t="inlineStr">
        <is>
          <t>中国</t>
        </is>
      </c>
      <c r="O54" s="305" t="inlineStr">
        <is>
          <t>国家</t>
        </is>
      </c>
      <c r="P54" s="305" t="inlineStr">
        <is>
          <t>N/A</t>
        </is>
      </c>
      <c r="Q54" s="305" t="inlineStr">
        <is>
          <t>10/12/2015</t>
        </is>
      </c>
      <c r="R54" s="305" t="inlineStr">
        <is>
          <t>01/01/2017</t>
        </is>
      </c>
      <c r="S54" s="305" t="inlineStr">
        <is>
          <t>N/A</t>
        </is>
      </c>
      <c r="T54" s="305" t="inlineStr">
        <is>
          <t>N/A</t>
        </is>
      </c>
      <c r="U54" s="305" t="inlineStr">
        <is>
          <t>N/A</t>
        </is>
      </c>
      <c r="V54" s="305">
        <f>IF(R54="","生效",IF(R54="N/A","生效",IF(TODAY()&lt;DATE(VALUE(RIGHT(R54,4)),VALUE(MID(R54,4,2)),VALUE(LEFT(R54,2))),"计划实施",IF(S54="","生效",IF(S54="N/A","生效",IF(TODAY()&lt;DATE(VALUE(RIGHT(S54,4)),VALUE(MID(S54,4,2)),VALUE(LEFT(S54,2))),"生效","已终止"))))))</f>
        <v/>
      </c>
      <c r="W54" s="305" t="inlineStr">
        <is>
          <t>国家市场监督管理总局；国家标准化管理委员会</t>
        </is>
      </c>
      <c r="X54" s="305" t="inlineStr">
        <is>
          <t>水电解制氢系统</t>
        </is>
      </c>
      <c r="Y54" s="305" t="inlineStr">
        <is>
          <t>新建</t>
        </is>
      </c>
      <c r="Z54" s="305" t="inlineStr">
        <is>
          <t>工业用碱性水电解制氢系统和质子交换膜（PEM）水电解制氢系统。</t>
        </is>
      </c>
      <c r="AA54" s="305" t="inlineStr">
        <is>
          <t>N/A</t>
        </is>
      </c>
      <c r="AB54" s="305" t="inlineStr">
        <is>
          <t>N/A</t>
        </is>
      </c>
      <c r="AC54" s="305" t="inlineStr">
        <is>
          <t>企业</t>
        </is>
      </c>
      <c r="AD54" s="305" t="inlineStr">
        <is>
          <t>在中国境内生产、进口或销售水电解制氢系统产品的生产企业和进口商。</t>
        </is>
      </c>
      <c r="AE54" s="305" t="inlineStr">
        <is>
          <t>生产；销售；进口</t>
        </is>
      </c>
      <c r="AF54" s="305" t="inlineStr">
        <is>
          <t>水电解制氢系统产品的生产、进口和销售活动。产品须达到标准规定的能效限定值方可进入市场。</t>
        </is>
      </c>
      <c r="AG54" s="305" t="inlineStr">
        <is>
          <t>3级</t>
        </is>
      </c>
      <c r="AH54" s="305" t="inlineStr">
        <is>
          <t>能效等级</t>
        </is>
      </c>
      <c r="AI54" s="305" t="inlineStr">
        <is>
          <t>水电解制氢系统能效等级分为3级（1级最高），3级为能效限定值即市场准入最低要求。评价指标为单位氢气产量的直流电耗（kW·h/m³H₂或kW·h/kgH₂），按电解技术路线（碱性/PEM）和系统规模分级量化。</t>
        </is>
      </c>
      <c r="AJ54" s="305" t="inlineStr">
        <is>
          <t>1）水电解制氢系统须达到标准规定的能效限定值（3级）方可生产、进口或销售；2）产品须标注能效等级标识；3）能效等级分为1级、2级、3级，3级为市场准入最低要求。</t>
        </is>
      </c>
      <c r="AK54" s="305" t="inlineStr">
        <is>
          <t>N/A</t>
        </is>
      </c>
      <c r="AL54" s="305" t="inlineStr">
        <is>
          <t>N/A</t>
        </is>
      </c>
      <c r="AM54" s="305" t="inlineStr">
        <is>
          <t>政府机构开展的监督检查</t>
        </is>
      </c>
      <c r="AN54" s="305" t="inlineStr">
        <is>
          <t>市场监督管理部门对水电解制氢系统产品进行能效标识监督检查和产品质量监督抽查。</t>
        </is>
      </c>
      <c r="AO54" s="305" t="inlineStr">
        <is>
          <t>合规命令；罚款</t>
        </is>
      </c>
      <c r="AP54" s="305" t="inlineStr">
        <is>
          <t>对生产、进口、销售不符合强制性能效标准的水电解制氢系统产品的，由市场监督管理部门责令停止生产、进口、销售，没收违法所得，并处罚款。</t>
        </is>
      </c>
      <c r="AQ54" s="305" t="inlineStr">
        <is>
          <t>其他激励或支持</t>
        </is>
      </c>
      <c r="AR54" s="305" t="inlineStr">
        <is>
          <t>国家鼓励生产和使用1级、2级高效水电解制氢系统；通过节能产品认证等措施引导高效氢能装备市场推广。</t>
        </is>
      </c>
      <c r="AS54" s="305" t="inlineStr">
        <is>
          <t>N/A</t>
        </is>
      </c>
      <c r="AT54" s="305" t="inlineStr">
        <is>
          <t>N/A</t>
        </is>
      </c>
      <c r="AU54" s="305" t="inlineStr">
        <is>
          <t>C28</t>
        </is>
      </c>
      <c r="AV54" s="305" t="inlineStr">
        <is>
          <t>CO2</t>
        </is>
      </c>
      <c r="AW54" s="305" t="inlineStr">
        <is>
          <t>正向</t>
        </is>
      </c>
      <c r="AX54" s="305" t="inlineStr">
        <is>
          <t>节能；产业发展</t>
        </is>
      </c>
      <c r="AY54" s="305" t="inlineStr">
        <is>
          <t>GB 32311-2015 水电解制氢系统能效限定值及能效等级</t>
        </is>
      </c>
      <c r="AZ54" s="305" t="inlineStr">
        <is>
          <t>https://openstd.samr.gov.cn/bzgk/gb/newGbInfo?hcno=781E52F0B23E73EE28B56F6B6D70D1F0</t>
        </is>
      </c>
      <c r="BA54" s="305" t="inlineStr">
        <is>
          <t>N/A</t>
        </is>
      </c>
    </row>
    <row r="55">
      <c r="A55" s="305" t="inlineStr">
        <is>
          <t>CHNPRFMEAI22S000</t>
        </is>
      </c>
      <c r="B55" s="305" t="inlineStr">
        <is>
          <t>工具</t>
        </is>
      </c>
      <c r="C55" s="305" t="inlineStr">
        <is>
          <t>绩效标准</t>
        </is>
      </c>
      <c r="D55" s="305" t="inlineStr">
        <is>
          <t>电器最低能源绩效标准（MEPS）</t>
        </is>
      </c>
      <c r="E55" s="305" t="inlineStr">
        <is>
          <t>工业</t>
        </is>
      </c>
      <c r="F55" s="305" t="inlineStr">
        <is>
          <t>电子设备</t>
        </is>
      </c>
      <c r="G55" s="305" t="inlineStr">
        <is>
          <t>投影机能效限定值及能效等级</t>
        </is>
      </c>
      <c r="H55" s="305" t="inlineStr">
        <is>
          <t>Minimum Allowable Values of Energy Efficiency and Energy Efficiency Grades for Projectors</t>
        </is>
      </c>
      <c r="I55" s="305" t="inlineStr">
        <is>
          <t>N/A</t>
        </is>
      </c>
      <c r="J55" s="305" t="inlineStr">
        <is>
          <t>GB 32028-2025《投影机能效限定值及能效等级》是强制性国家标准，于2025年6月30日发布，2026年7月1日实施，替代GB 32028-2015。适用于以投影为主要功能，高压汞灯或金属卤化物灯为光源的LCD、DLP和LCoS投影机，以及固态光源（LED、激光）投影机。能效等级分为3级（1级最高），3级为能效限定值即强制市场准入门槛。</t>
        </is>
      </c>
      <c r="K55" s="305" t="inlineStr">
        <is>
          <t>能源效率；节能</t>
        </is>
      </c>
      <c r="L55" s="305" t="inlineStr">
        <is>
          <t>直接</t>
        </is>
      </c>
      <c r="M55" s="305" t="inlineStr">
        <is>
          <t>供给侧</t>
        </is>
      </c>
      <c r="N55" s="305" t="inlineStr">
        <is>
          <t>中国</t>
        </is>
      </c>
      <c r="O55" s="305" t="inlineStr">
        <is>
          <t>国家</t>
        </is>
      </c>
      <c r="P55" s="305" t="inlineStr">
        <is>
          <t>N/A</t>
        </is>
      </c>
      <c r="Q55" s="305" t="inlineStr">
        <is>
          <t>18/09/2015</t>
        </is>
      </c>
      <c r="R55" s="305" t="inlineStr">
        <is>
          <t>01/10/2016</t>
        </is>
      </c>
      <c r="S55" s="305" t="inlineStr">
        <is>
          <t>N/A</t>
        </is>
      </c>
      <c r="T55" s="305" t="inlineStr">
        <is>
          <t>30/06/2025</t>
        </is>
      </c>
      <c r="U55" s="305" t="inlineStr">
        <is>
          <t>2025年6月30日发布GB 32028-2025替代GB 32028-2015，扩展适用范围至固态光源投影机，更新测试方法，提高各级能效指标</t>
        </is>
      </c>
      <c r="V55" s="305">
        <f>IF(R55="","生效",IF(R55="N/A","生效",IF(TODAY()&lt;DATE(VALUE(RIGHT(R55,4)),VALUE(MID(R55,4,2)),VALUE(LEFT(R55,2))),"计划实施",IF(S55="","生效",IF(S55="N/A","生效",IF(TODAY()&lt;DATE(VALUE(RIGHT(S55,4)),VALUE(MID(S55,4,2)),VALUE(LEFT(S55,2))),"生效","已终止"))))))</f>
        <v/>
      </c>
      <c r="W55" s="305" t="inlineStr">
        <is>
          <t>国家市场监督管理总局；国家标准化管理委员会</t>
        </is>
      </c>
      <c r="X55" s="305" t="inlineStr">
        <is>
          <t>投影机</t>
        </is>
      </c>
      <c r="Y55" s="305" t="inlineStr">
        <is>
          <t>新建</t>
        </is>
      </c>
      <c r="Z55" s="305" t="inlineStr">
        <is>
          <t>以投影为主要功能，以高压汞灯或金属卤化物灯为光源的LCD、DLP和LCoS投影机；固态光源（LED、激光）投影机。</t>
        </is>
      </c>
      <c r="AA55" s="305" t="inlineStr">
        <is>
          <t>N/A</t>
        </is>
      </c>
      <c r="AB55" s="305" t="inlineStr">
        <is>
          <t>N/A</t>
        </is>
      </c>
      <c r="AC55" s="305" t="inlineStr">
        <is>
          <t>企业</t>
        </is>
      </c>
      <c r="AD55" s="305" t="inlineStr">
        <is>
          <t>在中国境内生产、进口或销售投影机产品的生产企业和进口商。</t>
        </is>
      </c>
      <c r="AE55" s="305" t="inlineStr">
        <is>
          <t>生产；销售；进口</t>
        </is>
      </c>
      <c r="AF55" s="305" t="inlineStr">
        <is>
          <t>投影机产品的生产、进口和销售活动。产品须达到标准规定的能效限定值方可进入市场。</t>
        </is>
      </c>
      <c r="AG55" s="305" t="inlineStr">
        <is>
          <t>3级</t>
        </is>
      </c>
      <c r="AH55" s="305" t="inlineStr">
        <is>
          <t>能效等级</t>
        </is>
      </c>
      <c r="AI55" s="305" t="inlineStr">
        <is>
          <t>投影机能效等级分为3级（1级最高），3级为能效限定值即市场准入最低要求。评价指标为投影光效（lm/W），按光源类型（传统光源/固态光源）和光通量分级量化限定值。</t>
        </is>
      </c>
      <c r="AJ55" s="305" t="inlineStr">
        <is>
          <t>1）投影机须达到标准规定的能效限定值（3级）方可生产、进口或销售；2）产品须标注能效等级标识；3）能效等级分为1级、2级、3级，3级为市场准入最低要求。</t>
        </is>
      </c>
      <c r="AK55" s="305" t="inlineStr">
        <is>
          <t>N/A</t>
        </is>
      </c>
      <c r="AL55" s="305" t="inlineStr">
        <is>
          <t>N/A</t>
        </is>
      </c>
      <c r="AM55" s="305" t="inlineStr">
        <is>
          <t>政府机构开展的监督检查</t>
        </is>
      </c>
      <c r="AN55" s="305" t="inlineStr">
        <is>
          <t>市场监督管理部门对投影机产品进行能效标识监督检查和产品质量监督抽查。</t>
        </is>
      </c>
      <c r="AO55" s="305" t="inlineStr">
        <is>
          <t>合规命令；罚款</t>
        </is>
      </c>
      <c r="AP55" s="305" t="inlineStr">
        <is>
          <t>对生产、进口、销售不符合强制性能效标准的投影机产品的，由市场监督管理部门责令停止生产、进口、销售，没收违法所得，并处罚款。</t>
        </is>
      </c>
      <c r="AQ55" s="305" t="inlineStr">
        <is>
          <t>其他激励或支持</t>
        </is>
      </c>
      <c r="AR55" s="305" t="inlineStr">
        <is>
          <t>国家鼓励生产和使用1级、2级高效投影机；通过节能产品认证、政府绿色采购等措施引导市场推广。</t>
        </is>
      </c>
      <c r="AS55" s="305" t="inlineStr">
        <is>
          <t>N/A</t>
        </is>
      </c>
      <c r="AT55" s="305" t="inlineStr">
        <is>
          <t>N/A</t>
        </is>
      </c>
      <c r="AU55" s="305" t="inlineStr">
        <is>
          <t>C26</t>
        </is>
      </c>
      <c r="AV55" s="305" t="inlineStr">
        <is>
          <t>CO2</t>
        </is>
      </c>
      <c r="AW55" s="305" t="inlineStr">
        <is>
          <t>正向</t>
        </is>
      </c>
      <c r="AX55" s="305" t="inlineStr">
        <is>
          <t>节能；产业发展</t>
        </is>
      </c>
      <c r="AY55" s="305" t="inlineStr">
        <is>
          <t>GB 32028-2025 投影机能效限定值及能效等级</t>
        </is>
      </c>
      <c r="AZ55" s="305" t="inlineStr">
        <is>
          <t>https://openstd.samr.gov.cn/bzgk/std/newGbInfo?hcno=3CC8713ADAEA3E8F937E6C5B9D4939E6</t>
        </is>
      </c>
      <c r="BA55" s="305" t="inlineStr">
        <is>
          <t>N/A</t>
        </is>
      </c>
    </row>
    <row r="56">
      <c r="A56" s="305" t="inlineStr">
        <is>
          <t>CHNPRFMEAI23S000</t>
        </is>
      </c>
      <c r="B56" s="305" t="inlineStr">
        <is>
          <t>工具</t>
        </is>
      </c>
      <c r="C56" s="305" t="inlineStr">
        <is>
          <t>绩效标准</t>
        </is>
      </c>
      <c r="D56" s="305" t="inlineStr">
        <is>
          <t>电器最低能源绩效标准（MEPS）</t>
        </is>
      </c>
      <c r="E56" s="305" t="inlineStr">
        <is>
          <t>工业</t>
        </is>
      </c>
      <c r="F56" s="305" t="inlineStr">
        <is>
          <t>家用电器；通风设备</t>
        </is>
      </c>
      <c r="G56" s="305" t="inlineStr">
        <is>
          <t>吸油烟机与换气扇能效限定值及能效等级</t>
        </is>
      </c>
      <c r="H56" s="305" t="inlineStr">
        <is>
          <t>Minimum Allowable Values of Energy Efficiency and Energy Efficiency Grades for Range Hoods and Ventilation Fans</t>
        </is>
      </c>
      <c r="I56" s="305" t="inlineStr">
        <is>
          <t>N/A</t>
        </is>
      </c>
      <c r="J56" s="305" t="inlineStr">
        <is>
          <t>GB 29539-2025《吸油烟机与换气扇能效限定值及能效等级》是强制性国家标准，于2025年10月31日发布，2026年11月1日实施，替代GB 29539-2013（吸油烟机）和GB 32049-2015（换气扇），首次实现两类通风电器能效标准的统一。适用于家用和类似用途吸油烟机（不含下排式吸油烟机）和家用和类似用途换气扇。能效等级分为3级（1级最高），3级为能效限定值即强制市场准入门槛。</t>
        </is>
      </c>
      <c r="K56" s="305" t="inlineStr">
        <is>
          <t>能源效率；节能</t>
        </is>
      </c>
      <c r="L56" s="305" t="inlineStr">
        <is>
          <t>直接</t>
        </is>
      </c>
      <c r="M56" s="305" t="inlineStr">
        <is>
          <t>供给侧</t>
        </is>
      </c>
      <c r="N56" s="305" t="inlineStr">
        <is>
          <t>中国</t>
        </is>
      </c>
      <c r="O56" s="305" t="inlineStr">
        <is>
          <t>国家</t>
        </is>
      </c>
      <c r="P56" s="305" t="inlineStr">
        <is>
          <t>N/A</t>
        </is>
      </c>
      <c r="Q56" s="305" t="inlineStr">
        <is>
          <t>10/10/2013</t>
        </is>
      </c>
      <c r="R56" s="305" t="inlineStr">
        <is>
          <t>01/09/2014</t>
        </is>
      </c>
      <c r="S56" s="305" t="inlineStr">
        <is>
          <t>N/A</t>
        </is>
      </c>
      <c r="T56" s="305" t="inlineStr">
        <is>
          <t>31/10/2025</t>
        </is>
      </c>
      <c r="U56" s="305" t="inlineStr">
        <is>
          <t>2025年10月31日发布GB 29539-2025替代GB 29539-2013和GB 32049-2015，首次合并吸油烟机与换气扇能效标准，统一评价体系，提高各级能效指标</t>
        </is>
      </c>
      <c r="V56" s="305">
        <f>IF(R56="","生效",IF(R56="N/A","生效",IF(TODAY()&lt;DATE(VALUE(RIGHT(R56,4)),VALUE(MID(R56,4,2)),VALUE(LEFT(R56,2))),"计划实施",IF(S56="","生效",IF(S56="N/A","生效",IF(TODAY()&lt;DATE(VALUE(RIGHT(S56,4)),VALUE(MID(S56,4,2)),VALUE(LEFT(S56,2))),"生效","已终止"))))))</f>
        <v/>
      </c>
      <c r="W56" s="305" t="inlineStr">
        <is>
          <t>国家市场监督管理总局；国家标准化管理委员会</t>
        </is>
      </c>
      <c r="X56" s="305" t="inlineStr">
        <is>
          <t>吸油烟机与换气扇</t>
        </is>
      </c>
      <c r="Y56" s="305" t="inlineStr">
        <is>
          <t>新建</t>
        </is>
      </c>
      <c r="Z56" s="305" t="inlineStr">
        <is>
          <t>家用和类似用途吸油烟机（不含下排式吸油烟机）；家用和类似用途换气扇（含百叶窗式、管道式、隔墙式等）。</t>
        </is>
      </c>
      <c r="AA56" s="305" t="inlineStr">
        <is>
          <t>N/A</t>
        </is>
      </c>
      <c r="AB56" s="305" t="inlineStr">
        <is>
          <t>N/A</t>
        </is>
      </c>
      <c r="AC56" s="305" t="inlineStr">
        <is>
          <t>企业</t>
        </is>
      </c>
      <c r="AD56" s="305" t="inlineStr">
        <is>
          <t>在中国境内生产、进口或销售吸油烟机和换气扇产品的生产企业和进口商。</t>
        </is>
      </c>
      <c r="AE56" s="305" t="inlineStr">
        <is>
          <t>生产；销售；进口</t>
        </is>
      </c>
      <c r="AF56" s="305" t="inlineStr">
        <is>
          <t>吸油烟机和换气扇产品的生产、进口和销售活动。产品须达到标准规定的能效限定值方可进入市场。</t>
        </is>
      </c>
      <c r="AG56" s="305" t="inlineStr">
        <is>
          <t>3级</t>
        </is>
      </c>
      <c r="AH56" s="305" t="inlineStr">
        <is>
          <t>能效等级</t>
        </is>
      </c>
      <c r="AI56" s="305" t="inlineStr">
        <is>
          <t>吸油烟机与换气扇能效等级分为3级（1级最高），3级为能效限定值即市场准入最低要求。吸油烟机评价指标包括全压效率（%）、待机功率（W）和关机功率（W）；换气扇评价指标为能效指数（m³/(min·W)）。各自有独立的分级限值表。</t>
        </is>
      </c>
      <c r="AJ56" s="305" t="inlineStr">
        <is>
          <t>1）吸油烟机和换气扇须达到标准规定的能效限定值（3级）方可生产、进口或销售；2）产品须标注能效等级标识；3）能效等级分为1级、2级、3级，3级为市场准入最低要求。</t>
        </is>
      </c>
      <c r="AK56" s="305" t="inlineStr">
        <is>
          <t>N/A</t>
        </is>
      </c>
      <c r="AL56" s="305" t="inlineStr">
        <is>
          <t>N/A</t>
        </is>
      </c>
      <c r="AM56" s="305" t="inlineStr">
        <is>
          <t>政府机构开展的监督检查</t>
        </is>
      </c>
      <c r="AN56" s="305" t="inlineStr">
        <is>
          <t>市场监督管理部门对吸油烟机和换气扇产品进行能效标识监督检查和产品质量监督抽查。</t>
        </is>
      </c>
      <c r="AO56" s="305" t="inlineStr">
        <is>
          <t>合规命令；罚款</t>
        </is>
      </c>
      <c r="AP56" s="305" t="inlineStr">
        <is>
          <t>对生产、进口、销售不符合强制性能效标准的吸油烟机和换气扇产品的，由市场监督管理部门责令停止生产、进口、销售，没收违法所得，并处罚款。</t>
        </is>
      </c>
      <c r="AQ56" s="305" t="inlineStr">
        <is>
          <t>其他激励或支持</t>
        </is>
      </c>
      <c r="AR56" s="305" t="inlineStr">
        <is>
          <t>国家鼓励生产和使用1级、2级高效吸油烟机和换气扇；通过节能产品认证等措施引导市场推广。</t>
        </is>
      </c>
      <c r="AS56" s="305" t="inlineStr">
        <is>
          <t>N/A</t>
        </is>
      </c>
      <c r="AT56" s="305" t="inlineStr">
        <is>
          <t>N/A</t>
        </is>
      </c>
      <c r="AU56" s="305" t="inlineStr">
        <is>
          <t>C27</t>
        </is>
      </c>
      <c r="AV56" s="305" t="inlineStr">
        <is>
          <t>CO2</t>
        </is>
      </c>
      <c r="AW56" s="305" t="inlineStr">
        <is>
          <t>正向</t>
        </is>
      </c>
      <c r="AX56" s="305" t="inlineStr">
        <is>
          <t>节能；产业发展</t>
        </is>
      </c>
      <c r="AY56" s="305" t="inlineStr">
        <is>
          <t>GB 29539-2025 吸油烟机与换气扇能效限定值及能效等级</t>
        </is>
      </c>
      <c r="AZ56" s="305" t="inlineStr">
        <is>
          <t>https://openstd.samr.gov.cn/bzgk/std/newGbInfo?hcno=AAC859296FADDD2959B66CDEE9E20526</t>
        </is>
      </c>
      <c r="BA56" s="305" t="inlineStr">
        <is>
          <t>N/A</t>
        </is>
      </c>
    </row>
    <row r="57">
      <c r="A57" s="305" t="inlineStr">
        <is>
          <t>CHNPRFMEAI24S000</t>
        </is>
      </c>
      <c r="B57" s="305" t="inlineStr">
        <is>
          <t>工具</t>
        </is>
      </c>
      <c r="C57" s="305" t="inlineStr">
        <is>
          <t>绩效标准</t>
        </is>
      </c>
      <c r="D57" s="305" t="inlineStr">
        <is>
          <t>电器最低能源绩效标准（MEPS）</t>
        </is>
      </c>
      <c r="E57" s="305" t="inlineStr">
        <is>
          <t>工业</t>
        </is>
      </c>
      <c r="F57" s="305" t="inlineStr">
        <is>
          <t>家用电器</t>
        </is>
      </c>
      <c r="G57" s="305" t="inlineStr">
        <is>
          <t>饮水机能效限定值及能效等级</t>
        </is>
      </c>
      <c r="H57" s="305" t="inlineStr">
        <is>
          <t>Minimum Allowable Values of Energy Efficiency and Energy Efficiency Grades for Drinking Water Dispensers</t>
        </is>
      </c>
      <c r="I57" s="305" t="inlineStr">
        <is>
          <t>N/A</t>
        </is>
      </c>
      <c r="J57" s="305" t="inlineStr">
        <is>
          <t>GB 30978-2014《饮水机能效限定值及能效等级》是强制性国家标准，于2014年7月24日发布，2015年6月1日实施。适用于额定电压不超过250V的家用和类似用途饮水机。能效等级分为5级（1级最高），5级中的某一级为能效限定值。</t>
        </is>
      </c>
      <c r="K57" s="305" t="inlineStr">
        <is>
          <t>能源效率；节能</t>
        </is>
      </c>
      <c r="L57" s="305" t="inlineStr">
        <is>
          <t>直接</t>
        </is>
      </c>
      <c r="M57" s="305" t="inlineStr">
        <is>
          <t>供给侧</t>
        </is>
      </c>
      <c r="N57" s="305" t="inlineStr">
        <is>
          <t>中国</t>
        </is>
      </c>
      <c r="O57" s="305" t="inlineStr">
        <is>
          <t>国家</t>
        </is>
      </c>
      <c r="P57" s="305" t="inlineStr">
        <is>
          <t>N/A</t>
        </is>
      </c>
      <c r="Q57" s="305" t="inlineStr">
        <is>
          <t>24/07/2014</t>
        </is>
      </c>
      <c r="R57" s="305" t="inlineStr">
        <is>
          <t>01/06/2015</t>
        </is>
      </c>
      <c r="S57" s="305" t="inlineStr">
        <is>
          <t>N/A</t>
        </is>
      </c>
      <c r="T57" s="305" t="inlineStr">
        <is>
          <t>N/A</t>
        </is>
      </c>
      <c r="U57" s="305" t="inlineStr">
        <is>
          <t>N/A</t>
        </is>
      </c>
      <c r="V57" s="305">
        <f>IF(R57="","生效",IF(R57="N/A","生效",IF(TODAY()&lt;DATE(VALUE(RIGHT(R57,4)),VALUE(MID(R57,4,2)),VALUE(LEFT(R57,2))),"计划实施",IF(S57="","生效",IF(S57="N/A","生效",IF(TODAY()&lt;DATE(VALUE(RIGHT(S57,4)),VALUE(MID(S57,4,2)),VALUE(LEFT(S57,2))),"生效","已终止"))))))</f>
        <v/>
      </c>
      <c r="W57" s="305" t="inlineStr">
        <is>
          <t>国家市场监督管理总局；国家标准化管理委员会</t>
        </is>
      </c>
      <c r="X57" s="305" t="inlineStr">
        <is>
          <t>饮水机</t>
        </is>
      </c>
      <c r="Y57" s="305" t="inlineStr">
        <is>
          <t>新建</t>
        </is>
      </c>
      <c r="Z57" s="305" t="inlineStr">
        <is>
          <t>额定电压不超过250V的家用和类似用途饮水机，含温热型和冷热型。</t>
        </is>
      </c>
      <c r="AA57" s="305" t="inlineStr">
        <is>
          <t>N/A</t>
        </is>
      </c>
      <c r="AB57" s="305" t="inlineStr">
        <is>
          <t>N/A</t>
        </is>
      </c>
      <c r="AC57" s="305" t="inlineStr">
        <is>
          <t>企业</t>
        </is>
      </c>
      <c r="AD57" s="305" t="inlineStr">
        <is>
          <t>在中国境内生产、进口或销售饮水机产品的生产企业和进口商。</t>
        </is>
      </c>
      <c r="AE57" s="305" t="inlineStr">
        <is>
          <t>生产；销售；进口</t>
        </is>
      </c>
      <c r="AF57" s="305" t="inlineStr">
        <is>
          <t>饮水机产品的生产、进口和销售活动。产品须达到标准规定的能效限定值方可进入市场。</t>
        </is>
      </c>
      <c r="AG57" s="305" t="inlineStr">
        <is>
          <t>5级</t>
        </is>
      </c>
      <c r="AH57" s="305" t="inlineStr">
        <is>
          <t>能效等级</t>
        </is>
      </c>
      <c r="AI57" s="305" t="inlineStr">
        <is>
          <t>饮水机能效等级分为5级（1级最高），5级中的某一级为能效限定值即市场准入最低要求。评价指标包括制热水效率（%）和制冷水效率（%），按产品类型（温热型/冷热型）分级量化。</t>
        </is>
      </c>
      <c r="AJ57" s="305" t="inlineStr">
        <is>
          <t>1）饮水机须达到标准规定的能效限定值方可生产、进口或销售；2）产品须标注能效等级标识；3）能效等级分为1~5级，能效限定值为市场准入最低要求。</t>
        </is>
      </c>
      <c r="AK57" s="305" t="inlineStr">
        <is>
          <t>N/A</t>
        </is>
      </c>
      <c r="AL57" s="305" t="inlineStr">
        <is>
          <t>N/A</t>
        </is>
      </c>
      <c r="AM57" s="305" t="inlineStr">
        <is>
          <t>政府机构开展的监督检查</t>
        </is>
      </c>
      <c r="AN57" s="305" t="inlineStr">
        <is>
          <t>市场监督管理部门对饮水机产品进行能效标识监督检查和产品质量监督抽查。</t>
        </is>
      </c>
      <c r="AO57" s="305" t="inlineStr">
        <is>
          <t>合规命令；罚款</t>
        </is>
      </c>
      <c r="AP57" s="305" t="inlineStr">
        <is>
          <t>对生产、进口、销售不符合强制性能效标准的饮水机产品的，由市场监督管理部门责令停止生产、进口、销售，没收违法所得，并处罚款。</t>
        </is>
      </c>
      <c r="AQ57" s="305" t="inlineStr">
        <is>
          <t>其他激励或支持</t>
        </is>
      </c>
      <c r="AR57" s="305" t="inlineStr">
        <is>
          <t>国家鼓励生产和使用1级、2级高效饮水机；通过节能产品认证等措施引导市场推广。</t>
        </is>
      </c>
      <c r="AS57" s="305" t="inlineStr">
        <is>
          <t>N/A</t>
        </is>
      </c>
      <c r="AT57" s="305" t="inlineStr">
        <is>
          <t>N/A</t>
        </is>
      </c>
      <c r="AU57" s="305" t="inlineStr">
        <is>
          <t>C27</t>
        </is>
      </c>
      <c r="AV57" s="305" t="inlineStr">
        <is>
          <t>CO2</t>
        </is>
      </c>
      <c r="AW57" s="305" t="inlineStr">
        <is>
          <t>正向</t>
        </is>
      </c>
      <c r="AX57" s="305" t="inlineStr">
        <is>
          <t>节能；产业发展</t>
        </is>
      </c>
      <c r="AY57" s="305" t="inlineStr">
        <is>
          <t>GB 30978-2014 饮水机能效限定值及能效等级</t>
        </is>
      </c>
      <c r="AZ57" s="305" t="inlineStr">
        <is>
          <t>https://openstd.samr.gov.cn/bzgk/gb/newGbInfo?hcno=314252B211BA126C738CCA0F0993191C</t>
        </is>
      </c>
      <c r="BA57" s="305" t="inlineStr">
        <is>
          <t>N/A</t>
        </is>
      </c>
    </row>
    <row r="58">
      <c r="A58" s="305" t="inlineStr">
        <is>
          <t>CHNPRFMEAI25S000</t>
        </is>
      </c>
      <c r="B58" s="305" t="inlineStr">
        <is>
          <t>工具</t>
        </is>
      </c>
      <c r="C58" s="305" t="inlineStr">
        <is>
          <t>绩效标准</t>
        </is>
      </c>
      <c r="D58" s="305" t="inlineStr">
        <is>
          <t>电器最低能源绩效标准（MEPS）</t>
        </is>
      </c>
      <c r="E58" s="305" t="inlineStr">
        <is>
          <t>工业</t>
        </is>
      </c>
      <c r="F58" s="305" t="inlineStr">
        <is>
          <t>办公设备；电子设备</t>
        </is>
      </c>
      <c r="G58" s="305" t="inlineStr">
        <is>
          <t>复印机、打印机和传真机能效限定值及能效等级</t>
        </is>
      </c>
      <c r="H58" s="305" t="inlineStr">
        <is>
          <t>Minimum Allowable Values of Energy Efficiency and Energy Efficiency Grades for Copiers, Printers and Fax Machines</t>
        </is>
      </c>
      <c r="I58" s="305" t="inlineStr">
        <is>
          <t>N/A</t>
        </is>
      </c>
      <c r="J58" s="305" t="inlineStr">
        <is>
          <t>GB 21521-2014《复印机、打印机和传真机能效限定值及能效等级》是强制性国家标准，于2014年4月28日发布，2015年1月1日实施，替代GB 21521-2008。适用于以220V、50Hz交流电源供电，以复印、打印、传真为基本功能，标准幅面为A3及A4的静电复印机、激光打印机、喷墨打印机和传真机。不适用于仅具有扫描功能的扫描仪、仅具有数据接收和处理功能的多功能图像形成设备。能效等级分为3级（1级最高），3级为能效限定值即强制市场准入门槛。</t>
        </is>
      </c>
      <c r="K58" s="305" t="inlineStr">
        <is>
          <t>能源效率；节能</t>
        </is>
      </c>
      <c r="L58" s="305" t="inlineStr">
        <is>
          <t>直接</t>
        </is>
      </c>
      <c r="M58" s="305" t="inlineStr">
        <is>
          <t>供给侧</t>
        </is>
      </c>
      <c r="N58" s="305" t="inlineStr">
        <is>
          <t>中国</t>
        </is>
      </c>
      <c r="O58" s="305" t="inlineStr">
        <is>
          <t>国家</t>
        </is>
      </c>
      <c r="P58" s="305" t="inlineStr">
        <is>
          <t>N/A</t>
        </is>
      </c>
      <c r="Q58" s="305" t="inlineStr">
        <is>
          <t>16/04/2008</t>
        </is>
      </c>
      <c r="R58" s="305" t="inlineStr">
        <is>
          <t>01/11/2008</t>
        </is>
      </c>
      <c r="S58" s="305" t="inlineStr">
        <is>
          <t>N/A</t>
        </is>
      </c>
      <c r="T58" s="305" t="inlineStr">
        <is>
          <t>28/04/2014</t>
        </is>
      </c>
      <c r="U58" s="305" t="inlineStr">
        <is>
          <t>2014年4月28日发布GB 21521-2014替代GB 21521-2008，新增LED/激光混合光源和可变速产品定义和要求，提高各级能效指标</t>
        </is>
      </c>
      <c r="V58" s="305">
        <f>IF(R58="","生效",IF(R58="N/A","生效",IF(TODAY()&lt;DATE(VALUE(RIGHT(R58,4)),VALUE(MID(R58,4,2)),VALUE(LEFT(R58,2))),"计划实施",IF(S58="","生效",IF(S58="N/A","生效",IF(TODAY()&lt;DATE(VALUE(RIGHT(S58,4)),VALUE(MID(S58,4,2)),VALUE(LEFT(S58,2))),"生效","已终止"))))))</f>
        <v/>
      </c>
      <c r="W58" s="305" t="inlineStr">
        <is>
          <t>国家市场监督管理总局；国家标准化管理委员会</t>
        </is>
      </c>
      <c r="X58" s="305" t="inlineStr">
        <is>
          <t>复印机、打印机和传真机</t>
        </is>
      </c>
      <c r="Y58" s="305" t="inlineStr">
        <is>
          <t>新建</t>
        </is>
      </c>
      <c r="Z58" s="305" t="inlineStr">
        <is>
          <t>以220V、50Hz交流电源供电，以复印、打印、传真为基本功能，标准幅面为A3及A4的静电复印机、激光打印机、喷墨打印机和传真机（含多功能一体机）。不适用于仅具有扫描功能的扫描仪。</t>
        </is>
      </c>
      <c r="AA58" s="305" t="inlineStr">
        <is>
          <t>N/A</t>
        </is>
      </c>
      <c r="AB58" s="305" t="inlineStr">
        <is>
          <t>N/A</t>
        </is>
      </c>
      <c r="AC58" s="305" t="inlineStr">
        <is>
          <t>企业</t>
        </is>
      </c>
      <c r="AD58" s="305" t="inlineStr">
        <is>
          <t>在中国境内生产、进口或销售复印机、打印机和传真机产品的生产企业和进口商。</t>
        </is>
      </c>
      <c r="AE58" s="305" t="inlineStr">
        <is>
          <t>生产；销售；进口</t>
        </is>
      </c>
      <c r="AF58" s="305" t="inlineStr">
        <is>
          <t>复印机、打印机和传真机产品的生产、进口和销售活动。产品须达到标准规定的能效限定值方可进入市场。</t>
        </is>
      </c>
      <c r="AG58" s="305" t="inlineStr">
        <is>
          <t>3级</t>
        </is>
      </c>
      <c r="AH58" s="305" t="inlineStr">
        <is>
          <t>能效等级</t>
        </is>
      </c>
      <c r="AI58" s="305" t="inlineStr">
        <is>
          <t>复印机、打印机和传真机能效等级分为3级（1级最高），3级为能效限定值即市场准入最低要求。评价指标为典型能源消耗（TEC，kW·h/周），按产品类型（复印机/打印机/传真机/多功能一体机）、成像技术（静电/激光/喷墨）、速度和幅面分级量化。</t>
        </is>
      </c>
      <c r="AJ58" s="305" t="inlineStr">
        <is>
          <t>1）复印机、打印机和传真机须达到标准规定的能效限定值（3级）方可生产、进口或销售；2）产品须标注能效等级标识；3）能效等级分为1级、2级、3级，3级为市场准入最低要求。</t>
        </is>
      </c>
      <c r="AK58" s="305" t="inlineStr">
        <is>
          <t>N/A</t>
        </is>
      </c>
      <c r="AL58" s="305" t="inlineStr">
        <is>
          <t>N/A</t>
        </is>
      </c>
      <c r="AM58" s="305" t="inlineStr">
        <is>
          <t>政府机构开展的监督检查</t>
        </is>
      </c>
      <c r="AN58" s="305" t="inlineStr">
        <is>
          <t>市场监督管理部门对复印机、打印机和传真机产品进行能效标识监督检查和产品质量监督抽查。</t>
        </is>
      </c>
      <c r="AO58" s="305" t="inlineStr">
        <is>
          <t>合规命令；罚款</t>
        </is>
      </c>
      <c r="AP58" s="305" t="inlineStr">
        <is>
          <t>对生产、进口、销售不符合强制性能效标准的复印机、打印机和传真机产品的，由市场监督管理部门责令停止生产、进口、销售，没收违法所得，并处罚款。</t>
        </is>
      </c>
      <c r="AQ58" s="305" t="inlineStr">
        <is>
          <t>其他激励或支持</t>
        </is>
      </c>
      <c r="AR58" s="305" t="inlineStr">
        <is>
          <t>国家鼓励生产和使用1级、2级高效办公设备；通过节能产品认证、政府绿色采购等措施引导市场推广。</t>
        </is>
      </c>
      <c r="AS58" s="305" t="inlineStr">
        <is>
          <t>N/A</t>
        </is>
      </c>
      <c r="AT58" s="305" t="inlineStr">
        <is>
          <t>N/A</t>
        </is>
      </c>
      <c r="AU58" s="305" t="inlineStr">
        <is>
          <t>C26</t>
        </is>
      </c>
      <c r="AV58" s="305" t="inlineStr">
        <is>
          <t>CO2</t>
        </is>
      </c>
      <c r="AW58" s="305" t="inlineStr">
        <is>
          <t>正向</t>
        </is>
      </c>
      <c r="AX58" s="305" t="inlineStr">
        <is>
          <t>节能；产业发展</t>
        </is>
      </c>
      <c r="AY58" s="305" t="inlineStr">
        <is>
          <t>GB 21521-2014 复印机、打印机和传真机能效限定值及能效等级</t>
        </is>
      </c>
      <c r="AZ58" s="305" t="inlineStr">
        <is>
          <t>https://openstd.samr.gov.cn/bzgk/std/newGbInfo?hcno=3A6EE361E067ADB7CC7FACA0AB38F26B</t>
        </is>
      </c>
      <c r="BA58" s="305" t="inlineStr">
        <is>
          <t>N/A</t>
        </is>
      </c>
    </row>
    <row r="59">
      <c r="A59" s="305" t="inlineStr">
        <is>
          <t>CHNPRFMEAI26S000</t>
        </is>
      </c>
      <c r="B59" s="305" t="inlineStr">
        <is>
          <t>工具</t>
        </is>
      </c>
      <c r="C59" s="305" t="inlineStr">
        <is>
          <t>绩效标准</t>
        </is>
      </c>
      <c r="D59" s="305" t="inlineStr">
        <is>
          <t>电器最低能源绩效标准（MEPS）</t>
        </is>
      </c>
      <c r="E59" s="305" t="inlineStr">
        <is>
          <t>工业</t>
        </is>
      </c>
      <c r="F59" s="305" t="inlineStr">
        <is>
          <t>电子设备；电力电子</t>
        </is>
      </c>
      <c r="G59" s="305" t="inlineStr">
        <is>
          <t>电源能效限定值及能效等级</t>
        </is>
      </c>
      <c r="H59" s="305" t="inlineStr">
        <is>
          <t>Minimum Allowable Values of Energy Efficiency and Energy Efficiency Grades for Power Supplies</t>
        </is>
      </c>
      <c r="I59" s="305" t="inlineStr">
        <is>
          <t>N/A</t>
        </is>
      </c>
      <c r="J59" s="305" t="inlineStr">
        <is>
          <t>GB 20943-2025《电源能效限定值及能效等级》是强制性国家标准，于2025年1月24日发布，2027年2月1日实施，替代GB 20943-2013。适用于额定输出功率不大于250W的外部电源，以及内置电源（含PC内置电源、服务器内置电源、工业电源等）。2025版大幅扩展了适用范围，从仅涵盖外部电源扩展至内置电源，新增"功率因数"术语定义，更新试验方法。能效等级分为3级（1级最高），3级为能效限定值即强制市场准入门槛。</t>
        </is>
      </c>
      <c r="K59" s="305" t="inlineStr">
        <is>
          <t>能源效率；节能</t>
        </is>
      </c>
      <c r="L59" s="305" t="inlineStr">
        <is>
          <t>直接</t>
        </is>
      </c>
      <c r="M59" s="305" t="inlineStr">
        <is>
          <t>供给侧</t>
        </is>
      </c>
      <c r="N59" s="305" t="inlineStr">
        <is>
          <t>中国</t>
        </is>
      </c>
      <c r="O59" s="305" t="inlineStr">
        <is>
          <t>国家</t>
        </is>
      </c>
      <c r="P59" s="305" t="inlineStr">
        <is>
          <t>N/A</t>
        </is>
      </c>
      <c r="Q59" s="305" t="inlineStr">
        <is>
          <t>24/10/2007</t>
        </is>
      </c>
      <c r="R59" s="305" t="inlineStr">
        <is>
          <t>01/05/2008</t>
        </is>
      </c>
      <c r="S59" s="305" t="inlineStr">
        <is>
          <t>N/A</t>
        </is>
      </c>
      <c r="T59" s="305" t="inlineStr">
        <is>
          <t>24/01/2025</t>
        </is>
      </c>
      <c r="U59" s="305" t="inlineStr">
        <is>
          <t>2025年1月24日发布GB 20943-2025替代GB 20943-2013，适用范围大幅扩展至内置电源（含PC、服务器、工业电源），新增功率因数要求</t>
        </is>
      </c>
      <c r="V59" s="305">
        <f>IF(R59="","生效",IF(R59="N/A","生效",IF(TODAY()&lt;DATE(VALUE(RIGHT(R59,4)),VALUE(MID(R59,4,2)),VALUE(LEFT(R59,2))),"计划实施",IF(S59="","生效",IF(S59="N/A","生效",IF(TODAY()&lt;DATE(VALUE(RIGHT(S59,4)),VALUE(MID(S59,4,2)),VALUE(LEFT(S59,2))),"生效","已终止"))))))</f>
        <v/>
      </c>
      <c r="W59" s="305" t="inlineStr">
        <is>
          <t>国家市场监督管理总局；国家标准化管理委员会</t>
        </is>
      </c>
      <c r="X59" s="305" t="inlineStr">
        <is>
          <t>电源</t>
        </is>
      </c>
      <c r="Y59" s="305" t="inlineStr">
        <is>
          <t>新建</t>
        </is>
      </c>
      <c r="Z59" s="305" t="inlineStr">
        <is>
          <t>额定输出功率不大于250W的外部电源（含AC-DC和DC-DC）；内置电源（含PC内置电源、服务器内置电源、工业电源等）。</t>
        </is>
      </c>
      <c r="AA59" s="305" t="inlineStr">
        <is>
          <t>N/A</t>
        </is>
      </c>
      <c r="AB59" s="305" t="inlineStr">
        <is>
          <t>N/A</t>
        </is>
      </c>
      <c r="AC59" s="305" t="inlineStr">
        <is>
          <t>企业</t>
        </is>
      </c>
      <c r="AD59" s="305" t="inlineStr">
        <is>
          <t>在中国境内生产、进口或销售电源产品的生产企业和进口商。</t>
        </is>
      </c>
      <c r="AE59" s="305" t="inlineStr">
        <is>
          <t>生产；销售；进口</t>
        </is>
      </c>
      <c r="AF59" s="305" t="inlineStr">
        <is>
          <t>电源产品的生产、进口和销售活动。产品须达到标准规定的能效限定值方可进入市场。</t>
        </is>
      </c>
      <c r="AG59" s="305" t="inlineStr">
        <is>
          <t>3级</t>
        </is>
      </c>
      <c r="AH59" s="305" t="inlineStr">
        <is>
          <t>能效等级</t>
        </is>
      </c>
      <c r="AI59" s="305" t="inlineStr">
        <is>
          <t>电源能效等级分为3级（1级最高），3级为能效限定值即市场准入最低要求。主要评价指标包括空载功耗（W）和平均效率（%），按输出功率、输出电压和电源类型分级量化。</t>
        </is>
      </c>
      <c r="AJ59" s="305" t="inlineStr">
        <is>
          <t>1）电源产品须达到标准规定的能效限定值（3级）方可生产、进口或销售；2）产品须标注能效等级标识；3）能效等级分为1级、2级、3级，3级为市场准入最低要求。</t>
        </is>
      </c>
      <c r="AK59" s="305" t="inlineStr">
        <is>
          <t>N/A</t>
        </is>
      </c>
      <c r="AL59" s="305" t="inlineStr">
        <is>
          <t>N/A</t>
        </is>
      </c>
      <c r="AM59" s="305" t="inlineStr">
        <is>
          <t>政府机构开展的监督检查</t>
        </is>
      </c>
      <c r="AN59" s="305" t="inlineStr">
        <is>
          <t>市场监督管理部门对电源产品进行能效标识监督检查和产品质量监督抽查。</t>
        </is>
      </c>
      <c r="AO59" s="305" t="inlineStr">
        <is>
          <t>合规命令；罚款</t>
        </is>
      </c>
      <c r="AP59" s="305" t="inlineStr">
        <is>
          <t>对生产、进口、销售不符合强制性能效标准的电源产品的，由市场监督管理部门责令停止生产、进口、销售，没收违法所得，并处罚款。</t>
        </is>
      </c>
      <c r="AQ59" s="305" t="inlineStr">
        <is>
          <t>其他激励或支持</t>
        </is>
      </c>
      <c r="AR59" s="305" t="inlineStr">
        <is>
          <t>国家鼓励生产和使用1级、2级高效电源产品；通过节能产品认证、政府绿色采购等措施引导市场推广。</t>
        </is>
      </c>
      <c r="AS59" s="305" t="inlineStr">
        <is>
          <t>N/A</t>
        </is>
      </c>
      <c r="AT59" s="305" t="inlineStr">
        <is>
          <t>N/A</t>
        </is>
      </c>
      <c r="AU59" s="305" t="inlineStr">
        <is>
          <t>C26; C27</t>
        </is>
      </c>
      <c r="AV59" s="305" t="inlineStr">
        <is>
          <t>CO2</t>
        </is>
      </c>
      <c r="AW59" s="305" t="inlineStr">
        <is>
          <t>正向</t>
        </is>
      </c>
      <c r="AX59" s="305" t="inlineStr">
        <is>
          <t>节能；产业发展</t>
        </is>
      </c>
      <c r="AY59" s="305" t="inlineStr">
        <is>
          <t>GB 20943-2025 交流-直流和交流-交流电源能效限定值及能效等级</t>
        </is>
      </c>
      <c r="AZ59" s="305" t="inlineStr">
        <is>
          <t>https://openstd.samr.gov.cn/bzgk/std/newGbInfo?hcno=8105E9E58B8B8BDB5DF9D96119B1C60A</t>
        </is>
      </c>
      <c r="BA59" s="305" t="inlineStr">
        <is>
          <t>N/A</t>
        </is>
      </c>
    </row>
    <row r="60">
      <c r="A60" s="305" t="inlineStr">
        <is>
          <t>CHNPRFMEAI27S000</t>
        </is>
      </c>
      <c r="B60" s="305" t="inlineStr">
        <is>
          <t>工具</t>
        </is>
      </c>
      <c r="C60" s="305" t="inlineStr">
        <is>
          <t>绩效标准</t>
        </is>
      </c>
      <c r="D60" s="305" t="inlineStr">
        <is>
          <t>电器最低能源绩效标准（MEPS）</t>
        </is>
      </c>
      <c r="E60" s="305" t="inlineStr">
        <is>
          <t>工业</t>
        </is>
      </c>
      <c r="F60" s="305" t="inlineStr">
        <is>
          <t>工业风机；通用机械</t>
        </is>
      </c>
      <c r="G60" s="305" t="inlineStr">
        <is>
          <t>鼓风机能效限定值及能效等级</t>
        </is>
      </c>
      <c r="H60" s="305" t="inlineStr">
        <is>
          <t>Minimum Allowable Values of Energy Efficiency and Energy Efficiency Grades for Blowers</t>
        </is>
      </c>
      <c r="I60" s="305" t="inlineStr">
        <is>
          <t>N/A</t>
        </is>
      </c>
      <c r="J60" s="305" t="inlineStr">
        <is>
          <t>GB 28381-2026《鼓风机能效限定值及能效等级》是强制性国家标准，于2026年3月31日发布，2027年4月1日实施，替代GB 28381-2012。适用于驱动电动机功率1kW~500kW的离心鼓风机、轴流鼓风机、罗茨鼓风机和螺杆鼓风机。能效等级分为3级（1级最高），3级为能效限定值即强制市场准入门槛。</t>
        </is>
      </c>
      <c r="K60" s="305" t="inlineStr">
        <is>
          <t>能源效率；节能</t>
        </is>
      </c>
      <c r="L60" s="305" t="inlineStr">
        <is>
          <t>直接</t>
        </is>
      </c>
      <c r="M60" s="305" t="inlineStr">
        <is>
          <t>供给侧</t>
        </is>
      </c>
      <c r="N60" s="305" t="inlineStr">
        <is>
          <t>中国</t>
        </is>
      </c>
      <c r="O60" s="305" t="inlineStr">
        <is>
          <t>国家</t>
        </is>
      </c>
      <c r="P60" s="305" t="inlineStr">
        <is>
          <t>N/A</t>
        </is>
      </c>
      <c r="Q60" s="305" t="inlineStr">
        <is>
          <t>05/03/2012</t>
        </is>
      </c>
      <c r="R60" s="305" t="inlineStr">
        <is>
          <t>01/09/2012</t>
        </is>
      </c>
      <c r="S60" s="305" t="inlineStr">
        <is>
          <t>N/A</t>
        </is>
      </c>
      <c r="T60" s="305" t="inlineStr">
        <is>
          <t>31/03/2026</t>
        </is>
      </c>
      <c r="U60" s="305" t="inlineStr">
        <is>
          <t>2026年3月31日发布GB 28381-2026替代GB 28381-2012，扩展适用范围至螺杆鼓风机，更新测试方法，提高各级能效指标</t>
        </is>
      </c>
      <c r="V60" s="305">
        <f>IF(R60="","生效",IF(R60="N/A","生效",IF(TODAY()&lt;DATE(VALUE(RIGHT(R60,4)),VALUE(MID(R60,4,2)),VALUE(LEFT(R60,2))),"计划实施",IF(S60="","生效",IF(S60="N/A","生效",IF(TODAY()&lt;DATE(VALUE(RIGHT(S60,4)),VALUE(MID(S60,4,2)),VALUE(LEFT(S60,2))),"生效","已终止"))))))</f>
        <v/>
      </c>
      <c r="W60" s="305" t="inlineStr">
        <is>
          <t>国家市场监督管理总局；国家标准化管理委员会</t>
        </is>
      </c>
      <c r="X60" s="305" t="inlineStr">
        <is>
          <t>鼓风机</t>
        </is>
      </c>
      <c r="Y60" s="305" t="inlineStr">
        <is>
          <t>新建</t>
        </is>
      </c>
      <c r="Z60" s="305" t="inlineStr">
        <is>
          <t>驱动电动机功率1kW~500kW的离心鼓风机、轴流鼓风机、罗茨鼓风机和螺杆鼓风机。</t>
        </is>
      </c>
      <c r="AA60" s="305" t="inlineStr">
        <is>
          <t>N/A</t>
        </is>
      </c>
      <c r="AB60" s="305" t="inlineStr">
        <is>
          <t>N/A</t>
        </is>
      </c>
      <c r="AC60" s="305" t="inlineStr">
        <is>
          <t>企业</t>
        </is>
      </c>
      <c r="AD60" s="305" t="inlineStr">
        <is>
          <t>在中国境内生产、进口或销售鼓风机产品的生产企业和进口商。</t>
        </is>
      </c>
      <c r="AE60" s="305" t="inlineStr">
        <is>
          <t>生产；销售；进口</t>
        </is>
      </c>
      <c r="AF60" s="305" t="inlineStr">
        <is>
          <t>鼓风机产品的生产、进口和销售活动。产品须达到标准规定的能效限定值方可进入市场。</t>
        </is>
      </c>
      <c r="AG60" s="305" t="inlineStr">
        <is>
          <t>3级</t>
        </is>
      </c>
      <c r="AH60" s="305" t="inlineStr">
        <is>
          <t>能效等级</t>
        </is>
      </c>
      <c r="AI60" s="305" t="inlineStr">
        <is>
          <t>鼓风机能效等级分为3级（1级最高），3级为能效限定值即市场准入最低要求。评价指标为鼓风机效率（%）或机组比功率（kW/(m³/min)），按鼓风机类型（离心/轴流/罗茨/螺杆）和规格分级量化限定值。</t>
        </is>
      </c>
      <c r="AJ60" s="305" t="inlineStr">
        <is>
          <t>1）鼓风机须达到标准规定的能效限定值（3级）方可生产、进口或销售；2）产品须标注能效等级标识；3）能效等级分为1级、2级、3级，3级为市场准入最低要求。</t>
        </is>
      </c>
      <c r="AK60" s="305" t="inlineStr">
        <is>
          <t>N/A</t>
        </is>
      </c>
      <c r="AL60" s="305" t="inlineStr">
        <is>
          <t>N/A</t>
        </is>
      </c>
      <c r="AM60" s="305" t="inlineStr">
        <is>
          <t>政府机构开展的监督检查</t>
        </is>
      </c>
      <c r="AN60" s="305" t="inlineStr">
        <is>
          <t>市场监督管理部门对鼓风机产品进行能效标识监督检查和产品质量监督抽查。</t>
        </is>
      </c>
      <c r="AO60" s="305" t="inlineStr">
        <is>
          <t>合规命令；罚款</t>
        </is>
      </c>
      <c r="AP60" s="305" t="inlineStr">
        <is>
          <t>对生产、进口、销售不符合强制性能效标准的鼓风机产品的，由市场监督管理部门责令停止生产、进口、销售，没收违法所得，并处罚款。</t>
        </is>
      </c>
      <c r="AQ60" s="305" t="inlineStr">
        <is>
          <t>其他激励或支持</t>
        </is>
      </c>
      <c r="AR60" s="305" t="inlineStr">
        <is>
          <t>国家鼓励生产和使用1级、2级高效鼓风机；通过节能产品认证等措施引导高效风机市场推广。</t>
        </is>
      </c>
      <c r="AS60" s="305" t="inlineStr">
        <is>
          <t>N/A</t>
        </is>
      </c>
      <c r="AT60" s="305" t="inlineStr">
        <is>
          <t>N/A</t>
        </is>
      </c>
      <c r="AU60" s="305" t="inlineStr">
        <is>
          <t>C28</t>
        </is>
      </c>
      <c r="AV60" s="305" t="inlineStr">
        <is>
          <t>CO2</t>
        </is>
      </c>
      <c r="AW60" s="305" t="inlineStr">
        <is>
          <t>正向</t>
        </is>
      </c>
      <c r="AX60" s="305" t="inlineStr">
        <is>
          <t>节能；产业发展</t>
        </is>
      </c>
      <c r="AY60" s="305" t="inlineStr">
        <is>
          <t>GB 28381-2026 鼓风机能效限定值及能效等级</t>
        </is>
      </c>
      <c r="AZ60" s="305" t="inlineStr">
        <is>
          <t>https://openstd.samr.gov.cn/bzgk/std/newGbInfo?hcno=C4BCA78A5B5819D9BDD5885F4D6F7086</t>
        </is>
      </c>
      <c r="BA60" s="305" t="inlineStr">
        <is>
          <t>N/A</t>
        </is>
      </c>
    </row>
    <row r="61">
      <c r="A61" s="305" t="inlineStr">
        <is>
          <t>CHNPRFMEAI28S000</t>
        </is>
      </c>
      <c r="B61" s="305" t="inlineStr">
        <is>
          <t>工具</t>
        </is>
      </c>
      <c r="C61" s="305" t="inlineStr">
        <is>
          <t>绩效标准</t>
        </is>
      </c>
      <c r="D61" s="305" t="inlineStr">
        <is>
          <t>电器最低能源绩效标准（MEPS）</t>
        </is>
      </c>
      <c r="E61" s="305" t="inlineStr">
        <is>
          <t>工业</t>
        </is>
      </c>
      <c r="F61" s="305" t="inlineStr">
        <is>
          <t>电动汽车充电基础设施；电力电子</t>
        </is>
      </c>
      <c r="G61" s="305" t="inlineStr">
        <is>
          <t>电动汽车供电设备能效限定值及能效等级</t>
        </is>
      </c>
      <c r="H61" s="305" t="inlineStr">
        <is>
          <t>Minimum Allowable Values of Energy Efficiency and Energy Efficiency Grades for Electric Vehicle Supply Equipment</t>
        </is>
      </c>
      <c r="I61" s="305" t="inlineStr">
        <is>
          <t>N/A</t>
        </is>
      </c>
      <c r="J61" s="305" t="inlineStr">
        <is>
          <t>GB 46519-2025《电动汽车供电设备能效限定值及能效等级》是强制性国家标准，于2025年10月5日发布，2026年11月1日实施。适用于额定电压不超过1000V AC或1500V DC的交流充电桩、直流充电机和无线充电设备。能效等级分为3级（1级最高），3级为能效限定值即强制市场准入门槛。</t>
        </is>
      </c>
      <c r="K61" s="305" t="inlineStr">
        <is>
          <t>能源效率；节能</t>
        </is>
      </c>
      <c r="L61" s="305" t="inlineStr">
        <is>
          <t>直接</t>
        </is>
      </c>
      <c r="M61" s="305" t="inlineStr">
        <is>
          <t>供给侧</t>
        </is>
      </c>
      <c r="N61" s="305" t="inlineStr">
        <is>
          <t>中国</t>
        </is>
      </c>
      <c r="O61" s="305" t="inlineStr">
        <is>
          <t>国家</t>
        </is>
      </c>
      <c r="P61" s="305" t="inlineStr">
        <is>
          <t>N/A</t>
        </is>
      </c>
      <c r="Q61" s="305" t="inlineStr">
        <is>
          <t>05/10/2025</t>
        </is>
      </c>
      <c r="R61" s="305" t="inlineStr">
        <is>
          <t>01/11/2026</t>
        </is>
      </c>
      <c r="S61" s="305" t="inlineStr">
        <is>
          <t>N/A</t>
        </is>
      </c>
      <c r="T61" s="305" t="inlineStr">
        <is>
          <t>N/A</t>
        </is>
      </c>
      <c r="U61" s="305" t="inlineStr">
        <is>
          <t>N/A</t>
        </is>
      </c>
      <c r="V61" s="305">
        <f>IF(R61="","生效",IF(R61="N/A","生效",IF(TODAY()&lt;DATE(VALUE(RIGHT(R61,4)),VALUE(MID(R61,4,2)),VALUE(LEFT(R61,2))),"计划实施",IF(S61="","生效",IF(S61="N/A","生效",IF(TODAY()&lt;DATE(VALUE(RIGHT(S61,4)),VALUE(MID(S61,4,2)),VALUE(LEFT(S61,2))),"生效","已终止"))))))</f>
        <v/>
      </c>
      <c r="W61" s="305" t="inlineStr">
        <is>
          <t>国家市场监督管理总局；国家标准化管理委员会</t>
        </is>
      </c>
      <c r="X61" s="305" t="inlineStr">
        <is>
          <t>电动汽车供电设备</t>
        </is>
      </c>
      <c r="Y61" s="305" t="inlineStr">
        <is>
          <t>新建</t>
        </is>
      </c>
      <c r="Z61" s="305" t="inlineStr">
        <is>
          <t>额定电压不超过1000V AC或1500V DC的交流充电桩、直流充电机和无线充电设备。</t>
        </is>
      </c>
      <c r="AA61" s="305" t="inlineStr">
        <is>
          <t>N/A</t>
        </is>
      </c>
      <c r="AB61" s="305" t="inlineStr">
        <is>
          <t>N/A</t>
        </is>
      </c>
      <c r="AC61" s="305" t="inlineStr">
        <is>
          <t>企业</t>
        </is>
      </c>
      <c r="AD61" s="305" t="inlineStr">
        <is>
          <t>在中国境内生产、进口或销售电动汽车供电设备产品的生产企业和进口商。</t>
        </is>
      </c>
      <c r="AE61" s="305" t="inlineStr">
        <is>
          <t>生产；销售；进口</t>
        </is>
      </c>
      <c r="AF61" s="305" t="inlineStr">
        <is>
          <t>电动汽车供电设备产品的生产、进口和销售活动。产品须达到标准规定的能效限定值方可进入市场。</t>
        </is>
      </c>
      <c r="AG61" s="305" t="inlineStr">
        <is>
          <t>3级</t>
        </is>
      </c>
      <c r="AH61" s="305" t="inlineStr">
        <is>
          <t>能效等级</t>
        </is>
      </c>
      <c r="AI61" s="305" t="inlineStr">
        <is>
          <t>电动汽车供电设备能效等级分为3级（1级最高），3级为能效限定值即市场准入最低要求。评价指标为充电效率（%），综合考虑待机功耗、AC-DC转换效率和DC-DC转换效率，按设备类型（交流/直流/无线）和额定功率分级量化限定值。</t>
        </is>
      </c>
      <c r="AJ61" s="305" t="inlineStr">
        <is>
          <t>1）电动汽车供电设备须达到标准规定的能效限定值（3级）方可生产、进口或销售；2）产品须标注能效等级标识；3）能效等级分为1级、2级、3级，3级为市场准入最低要求。</t>
        </is>
      </c>
      <c r="AK61" s="305" t="inlineStr">
        <is>
          <t>N/A</t>
        </is>
      </c>
      <c r="AL61" s="305" t="inlineStr">
        <is>
          <t>N/A</t>
        </is>
      </c>
      <c r="AM61" s="305" t="inlineStr">
        <is>
          <t>政府机构开展的监督检查</t>
        </is>
      </c>
      <c r="AN61" s="305" t="inlineStr">
        <is>
          <t>市场监督管理部门对电动汽车供电设备产品进行能效标识监督检查和产品质量监督抽查。</t>
        </is>
      </c>
      <c r="AO61" s="305" t="inlineStr">
        <is>
          <t>合规命令；罚款</t>
        </is>
      </c>
      <c r="AP61" s="305" t="inlineStr">
        <is>
          <t>对生产、进口、销售不符合强制性能效标准的电动汽车供电设备产品的，由市场监督管理部门责令停止生产、进口、销售，没收违法所得，并处罚款。</t>
        </is>
      </c>
      <c r="AQ61" s="305" t="inlineStr">
        <is>
          <t>其他激励或支持</t>
        </is>
      </c>
      <c r="AR61" s="305" t="inlineStr">
        <is>
          <t>国家鼓励生产和使用1级、2级高效电动汽车供电设备；通过节能产品认证、绿色充电基础设施等措施引导高效充电设备市场推广。</t>
        </is>
      </c>
      <c r="AS61" s="305" t="inlineStr">
        <is>
          <t>N/A</t>
        </is>
      </c>
      <c r="AT61" s="305" t="inlineStr">
        <is>
          <t>N/A</t>
        </is>
      </c>
      <c r="AU61" s="305" t="inlineStr">
        <is>
          <t>C27; D35</t>
        </is>
      </c>
      <c r="AV61" s="305" t="inlineStr">
        <is>
          <t>CO2</t>
        </is>
      </c>
      <c r="AW61" s="305" t="inlineStr">
        <is>
          <t>正向</t>
        </is>
      </c>
      <c r="AX61" s="305" t="inlineStr">
        <is>
          <t>节能；产业发展</t>
        </is>
      </c>
      <c r="AY61" s="305" t="inlineStr">
        <is>
          <t>GB 46519-2025 电动汽车供电设备能效限定值及能效等级</t>
        </is>
      </c>
      <c r="AZ61" s="305" t="inlineStr">
        <is>
          <t>https://openstd.samr.gov.cn/bzgk/std/newGbInfo?hcno=F594A2F350B2BC74B566C4FCCE7EB8C1</t>
        </is>
      </c>
      <c r="BA61" s="305" t="inlineStr">
        <is>
          <t>N/A</t>
        </is>
      </c>
    </row>
    <row r="62">
      <c r="A62" s="305" t="inlineStr">
        <is>
          <t>CHNPRFMEAI29S000</t>
        </is>
      </c>
      <c r="B62" s="305" t="inlineStr">
        <is>
          <t>工具</t>
        </is>
      </c>
      <c r="C62" s="305" t="inlineStr">
        <is>
          <t>绩效标准</t>
        </is>
      </c>
      <c r="D62" s="305" t="inlineStr">
        <is>
          <t>电器最低能源绩效标准（MEPS）</t>
        </is>
      </c>
      <c r="E62" s="305" t="inlineStr">
        <is>
          <t>工业</t>
        </is>
      </c>
      <c r="F62" s="305" t="inlineStr">
        <is>
          <t>光伏</t>
        </is>
      </c>
      <c r="G62" s="305" t="inlineStr">
        <is>
          <t>晶体硅光伏组件和逆变器能效限定值及能效等级</t>
        </is>
      </c>
      <c r="H62" s="305" t="inlineStr">
        <is>
          <t>Minimum Allowable Values of Energy Efficiency and Energy Efficiency Grades for Crystalline Silicon Photovoltaic Modules and Inverters</t>
        </is>
      </c>
      <c r="I62" s="305" t="inlineStr">
        <is>
          <t>N/A</t>
        </is>
      </c>
      <c r="J62" s="305" t="inlineStr">
        <is>
          <t>GB 47834-2026《晶体硅光伏组件和逆变器能效限定值及能效等级》是强制性国家标准，于2026年6月27日发布，2027年1月1日实施。该标准是光伏组件首次被纳入能效评定的强制性国标，适用于地面用n型晶体硅光伏组件（包括TOPCon、HJT、BC技术路线）和光伏并网逆变器（包括集中式、组串式及预装式光伏逆变一体机的逆变器部分），不适用于BIPV光伏组件、消费型光伏组件、钙钛矿/晶体硅叠层光伏组件、无银浆料光伏组件、构网型光伏并网逆变器、20kW及以下光伏并网逆变器以及500kW以上的组串式光伏并网逆变器。能效等级分为3级（1级最高），3级为能效限定值即强制市场准入门槛。该标准与GB 47835-2026（硅单晶单位产品能源消耗限额）、GB 29447-2026（硅多晶和锗单位产品能源消耗限额）共同构成光伏行业能耗能效强制性标准体系。</t>
        </is>
      </c>
      <c r="K62" s="305" t="inlineStr">
        <is>
          <t>能源效率；节能；产业发展</t>
        </is>
      </c>
      <c r="L62" s="305" t="inlineStr">
        <is>
          <t>直接</t>
        </is>
      </c>
      <c r="M62" s="305" t="inlineStr">
        <is>
          <t>供给侧</t>
        </is>
      </c>
      <c r="N62" s="305" t="inlineStr">
        <is>
          <t>中国</t>
        </is>
      </c>
      <c r="O62" s="305" t="inlineStr">
        <is>
          <t>国家</t>
        </is>
      </c>
      <c r="P62" s="305" t="inlineStr">
        <is>
          <t>N/A</t>
        </is>
      </c>
      <c r="Q62" s="305" t="inlineStr">
        <is>
          <t>27/06/2026</t>
        </is>
      </c>
      <c r="R62" s="305" t="inlineStr">
        <is>
          <t>01/01/2027</t>
        </is>
      </c>
      <c r="S62" s="305" t="inlineStr">
        <is>
          <t>N/A</t>
        </is>
      </c>
      <c r="T62" s="305" t="inlineStr">
        <is>
          <t>N/A</t>
        </is>
      </c>
      <c r="U62" s="305" t="inlineStr">
        <is>
          <t>N/A</t>
        </is>
      </c>
      <c r="V62" s="305">
        <f>IF(R62="","生效",IF(R62="N/A","生效",IF(TODAY()&lt;DATE(VALUE(RIGHT(R62,4)),VALUE(MID(R62,4,2)),VALUE(LEFT(R62,2))),"计划实施",IF(S62="","生效",IF(S62="N/A","生效",IF(TODAY()&lt;DATE(VALUE(RIGHT(S62,4)),VALUE(MID(S62,4,2)),VALUE(LEFT(S62,2))),"生效","已终止"))))))</f>
        <v/>
      </c>
      <c r="W62" s="305" t="inlineStr">
        <is>
          <t>国家市场监督管理总局；国家标准化管理委员会</t>
        </is>
      </c>
      <c r="X62" s="305" t="inlineStr">
        <is>
          <t>晶体硅光伏组件和光伏并网逆变器</t>
        </is>
      </c>
      <c r="Y62" s="305" t="inlineStr">
        <is>
          <t>新建</t>
        </is>
      </c>
      <c r="Z62" s="305" t="inlineStr">
        <is>
          <t>地面用n型晶体硅光伏组件（TOPCon、HJT、BC技术路线），对应标准组件尺寸1134mm×2382mm；光伏并网逆变器（集中式、组串式及预装式光伏逆变一体机的逆变器部分）。不适用于BIPV光伏组件、消费型光伏组件、钙钛矿/晶体硅叠层光伏组件、光伏电池栅线使用无银金属浆料或无银工艺的光伏组件、构网型光伏并网逆变器、20kW及以下光伏并网逆变器以及500kW以上的组串式光伏并网逆变器。</t>
        </is>
      </c>
      <c r="AA62" s="305" t="inlineStr">
        <is>
          <t>N/A</t>
        </is>
      </c>
      <c r="AB62" s="305" t="inlineStr">
        <is>
          <t>N/A</t>
        </is>
      </c>
      <c r="AC62" s="305" t="inlineStr">
        <is>
          <t>企业</t>
        </is>
      </c>
      <c r="AD62" s="305" t="inlineStr">
        <is>
          <t>在中国境内生产、进口或销售晶体硅光伏组件和光伏并网逆变器的生产企业和进口商。</t>
        </is>
      </c>
      <c r="AE62" s="305" t="inlineStr">
        <is>
          <t>生产；销售；进口</t>
        </is>
      </c>
      <c r="AF62" s="305" t="inlineStr">
        <is>
          <t>晶体硅光伏组件和光伏并网逆变器的生产、进口和销售活动。产品须达到标准规定的能效限定值方可进入市场。使用不达标组件的光伏项目将无法备案、无法通过电网验收。</t>
        </is>
      </c>
      <c r="AG62" s="305" t="inlineStr">
        <is>
          <t>3级</t>
        </is>
      </c>
      <c r="AH62" s="305" t="inlineStr">
        <is>
          <t>能效等级</t>
        </is>
      </c>
      <c r="AI62" s="305" t="inlineStr">
        <is>
          <t>能效等级分为3级（1级最高），3级为能效限定值即市场准入最低要求。组件以光电转化效率（%）为评价指标：TOPCon 3级≥23.2%（630W）、2级≥23.7%（645W）、1级≥24.0%（650W）；HJT 3级≥23.2%（630W）、2级≥23.5%（635W）、1级≥23.8%（645W）；BC 3级≥23.5%（635W）、2级≥23.9%（650W）、1级≥24.2%（655W）。组件功率档基于1134mm×2382mm标准尺寸。逆变器以加权平均效率为评价指标，按设备类型和额定功率分级设定限值。</t>
        </is>
      </c>
      <c r="AJ62" s="305" t="inlineStr">
        <is>
          <t>1）晶体硅光伏组件和光伏并网逆变器须达到标准规定的能效限定值（3级）方可生产、进口或销售；2）产品须标注能效等级标识；3）能效等级分为1级（最高）、2级、3级，3级为市场准入最低要求；4）使用不达标组件的光伏项目无法备案、无法通过电网验收。</t>
        </is>
      </c>
      <c r="AK62" s="305" t="inlineStr">
        <is>
          <t>N/A</t>
        </is>
      </c>
      <c r="AL62" s="305" t="inlineStr">
        <is>
          <t>N/A</t>
        </is>
      </c>
      <c r="AM62" s="305" t="inlineStr">
        <is>
          <t>政府机构开展的监督检查</t>
        </is>
      </c>
      <c r="AN62" s="305" t="inlineStr">
        <is>
          <t>市场监督管理部门对晶体硅光伏组件和光伏并网逆变器产品进行能效标识监督检查和产品质量监督抽查。检查内容包括能效等级标注的准确性、产品实际能效是否符合标称等级、是否符合强制性能效限定值要求等。</t>
        </is>
      </c>
      <c r="AO62" s="305" t="inlineStr">
        <is>
          <t>合规命令；罚款</t>
        </is>
      </c>
      <c r="AP62" s="305" t="inlineStr">
        <is>
          <t>对生产、进口、销售不符合强制性能效标准的晶体硅光伏组件和逆变器产品的，由市场监督管理部门责令停止生产、进口、销售，没收违法所得，并处罚款；情节严重的，吊销营业执照。使用不达标组件的光伏项目无法备案和通过电网验收。</t>
        </is>
      </c>
      <c r="AQ62" s="305" t="inlineStr">
        <is>
          <t>其他激励或支持</t>
        </is>
      </c>
      <c r="AR62" s="305" t="inlineStr">
        <is>
          <t>国家鼓励生产和使用1级、2级高效光伏组件和逆变器；通过节能产品认证、政府绿色采购等措施引导高效光伏产品市场推广；鼓励企业对标1级能效开展技术升级。</t>
        </is>
      </c>
      <c r="AS62" s="305" t="inlineStr">
        <is>
          <t>N/A</t>
        </is>
      </c>
      <c r="AT62" s="305" t="inlineStr">
        <is>
          <t>N/A</t>
        </is>
      </c>
      <c r="AU62" s="305" t="inlineStr">
        <is>
          <t>C27</t>
        </is>
      </c>
      <c r="AV62" s="305" t="inlineStr">
        <is>
          <t>CO2</t>
        </is>
      </c>
      <c r="AW62" s="305" t="inlineStr">
        <is>
          <t>正向</t>
        </is>
      </c>
      <c r="AX62" s="305" t="inlineStr">
        <is>
          <t>节能；技术创新；产业发展</t>
        </is>
      </c>
      <c r="AY62" s="305" t="inlineStr">
        <is>
          <t>GB 47834-2026 晶体硅光伏组件和逆变器能效限定值及能效等级</t>
        </is>
      </c>
      <c r="AZ62" s="305" t="inlineStr">
        <is>
          <t>https://openstd.samr.gov.cn/bzgk/std/newGbInfo?hcno=225627E1DC4E7B5E174A7380130B4D30</t>
        </is>
      </c>
      <c r="BA62" s="305" t="inlineStr">
        <is>
          <t>N/A</t>
        </is>
      </c>
    </row>
    <row r="63">
      <c r="A63" s="305" t="inlineStr">
        <is>
          <t>CHNPRFMEAI30S000</t>
        </is>
      </c>
      <c r="B63" s="305" t="inlineStr">
        <is>
          <t>工具</t>
        </is>
      </c>
      <c r="C63" s="305" t="inlineStr">
        <is>
          <t>绩效标准</t>
        </is>
      </c>
      <c r="D63" s="305" t="inlineStr">
        <is>
          <t>电器最低能源绩效标准（MEPS）</t>
        </is>
      </c>
      <c r="E63" s="305" t="inlineStr">
        <is>
          <t>工业；建筑</t>
        </is>
      </c>
      <c r="F63" s="305" t="inlineStr">
        <is>
          <t>照明；商业建筑；住宅建筑；公共建筑</t>
        </is>
      </c>
      <c r="G63" s="305" t="inlineStr">
        <is>
          <t>室内照明用LED产品能效限定值及能效等级</t>
        </is>
      </c>
      <c r="H63" s="305" t="inlineStr">
        <is>
          <t>Minimum Allowable Values of Energy Efficiency and Energy Efficiency Grades for Indoor Lighting LED Products</t>
        </is>
      </c>
      <c r="I63" s="305" t="inlineStr">
        <is>
          <t>N/A</t>
        </is>
      </c>
      <c r="J63" s="305" t="inlineStr">
        <is>
          <t>GB 30255-2026《室内照明用LED产品能效限定值及能效等级》是强制性国家标准，于2026年2月27日发布，2027年9月1日实施，替代GB 30255-2019。该标准适用于室内照明用LED产品，包括非定向自镇流LED灯、LED筒灯（含小光束角射灯）、集成式LED灯、LED高天棚灯、替换型双端LED灯以及具备调光、调色等附加功能的LED室内照明产品。能效等级分为3级（1级最高），3级为能效限定值即强制市场准入门槛。与旧版相比，新标准扩展了产品覆盖范围（新增小光束角LED筒灯、LED高天棚灯、替换型双端LED灯），提升了各等级能效指标，并新增待机功率要求（≤1.5W），推动从运行能效向全时能效延伸。</t>
        </is>
      </c>
      <c r="K63" s="305" t="inlineStr">
        <is>
          <t>能源效率；节能</t>
        </is>
      </c>
      <c r="L63" s="305" t="inlineStr">
        <is>
          <t>直接</t>
        </is>
      </c>
      <c r="M63" s="305" t="inlineStr">
        <is>
          <t>供给侧</t>
        </is>
      </c>
      <c r="N63" s="305" t="inlineStr">
        <is>
          <t>中国</t>
        </is>
      </c>
      <c r="O63" s="305" t="inlineStr">
        <is>
          <t>国家</t>
        </is>
      </c>
      <c r="P63" s="305" t="inlineStr">
        <is>
          <t>N/A</t>
        </is>
      </c>
      <c r="Q63" s="305" t="inlineStr">
        <is>
          <t>18/12/2013</t>
        </is>
      </c>
      <c r="R63" s="305" t="inlineStr">
        <is>
          <t>01/09/2014</t>
        </is>
      </c>
      <c r="S63" s="305" t="inlineStr">
        <is>
          <t>N/A</t>
        </is>
      </c>
      <c r="T63" s="305" t="inlineStr">
        <is>
          <t>27/02/2026</t>
        </is>
      </c>
      <c r="U63" s="305" t="inlineStr">
        <is>
          <t>首次制定于2013年12月18日（GB 30255-2013《普通照明用非定向自镇流LED灯能效限定值及能效等级》，2014年9月1日实施）。2019年第一次修订（GB 30255-2019），名称变更为《室内照明用LED产品能效限定值及能效等级》，扩展产品覆盖范围。2026年2月27日第二次修订（GB 30255-2026），新增小光束角LED筒灯、LED高天棚灯、替换型双端LED灯及智能调控产品覆盖，提升各等级能效指标，新增待机功率≤1.5W要求，推动全时能效评价。过渡期25个月，自2027年9月1日起第25个月开始强制执行。</t>
        </is>
      </c>
      <c r="V63" s="305">
        <f>IF(R63="","生效",IF(R63="N/A","生效",IF(TODAY()&lt;DATE(VALUE(RIGHT(R63,4)),VALUE(MID(R63,4,2)),VALUE(LEFT(R63,2))),"计划实施",IF(S63="","生效",IF(S63="N/A","生效",IF(TODAY()&lt;DATE(VALUE(RIGHT(S63,4)),VALUE(MID(S63,4,2)),VALUE(LEFT(S63,2))),"生效","已终止"))))))</f>
        <v/>
      </c>
      <c r="W63" s="305" t="inlineStr">
        <is>
          <t>国家市场监督管理总局；国家标准化管理委员会</t>
        </is>
      </c>
      <c r="X63" s="305" t="inlineStr">
        <is>
          <t>室内照明用LED产品</t>
        </is>
      </c>
      <c r="Y63" s="305" t="inlineStr">
        <is>
          <t>新建</t>
        </is>
      </c>
      <c r="Z63" s="305" t="inlineStr">
        <is>
          <t>室内照明用LED产品，包括非定向自镇流LED灯（以交流市电或直流电驱动，可取代白炽灯及自镇流荧光灯的普通照明用LED灯）、LED筒灯和射灯（含小光束角射灯，光束角≤30°）、集成式LED灯（含标准接口的LED替换光源和一体化灯具）、LED高天棚灯（安装高度≥5m的工业及商业场所用LED照明灯具）、替换型双端LED灯（替代双端荧光灯的LED灯管），以及具备调光、调色、传感联动等附加功能的LED室内照明产品。显色指数要求：LED筒灯和集成式LED灯Ra≥80，LED高天棚灯和替换型双端LED灯Ra≥70，R9实测值&gt;0。</t>
        </is>
      </c>
      <c r="AA63" s="305" t="inlineStr">
        <is>
          <t>N/A</t>
        </is>
      </c>
      <c r="AB63" s="305" t="inlineStr">
        <is>
          <t>N/A</t>
        </is>
      </c>
      <c r="AC63" s="305" t="inlineStr">
        <is>
          <t>企业</t>
        </is>
      </c>
      <c r="AD63" s="305" t="inlineStr">
        <is>
          <t>在中国境内生产、进口或销售室内照明用LED产品的生产企业和进口商。</t>
        </is>
      </c>
      <c r="AE63" s="305" t="inlineStr">
        <is>
          <t>生产；销售；进口</t>
        </is>
      </c>
      <c r="AF63" s="305" t="inlineStr">
        <is>
          <t>室内照明用LED产品的生产、进口和销售活动。产品须达到标准规定的能效限定值方可进入市场。</t>
        </is>
      </c>
      <c r="AG63" s="305" t="inlineStr">
        <is>
          <t>3级</t>
        </is>
      </c>
      <c r="AH63" s="305" t="inlineStr">
        <is>
          <t>能效等级</t>
        </is>
      </c>
      <c r="AI63" s="305" t="inlineStr">
        <is>
          <t>能效等级分为3级（1级最高），3级为能效限定值即市场准入最低要求。以初始光效（lm/W）为评价指标，按产品类型（非定向自镇流LED灯、LED筒灯、集成式LED灯、LED高天棚灯、替换型双端LED灯）和色温/显色指数分级设定限值。新标准适度提升3级准入门槛，进一步提高2级节能型产品技术要求，对高显色性、防眩光、智能调控等高端产品给出能效修正系数。具有待机模式的产品待机功率不得超过1.5W。</t>
        </is>
      </c>
      <c r="AJ63" s="305" t="inlineStr">
        <is>
          <t>1）室内照明用LED产品须达到标准规定的能效限定值（3级）方可生产、进口或销售；2）产品须标注能效等级标识；3）能效等级分为1级（最高）、2级、3级，3级为市场准入最低要求；4）具有待机模式的产品待机功率不得超过1.5W；5）LED筒灯和集成式LED灯显色指数Ra≥80，LED高天棚灯和替换型双端LED灯Ra≥70，R9实测值&gt;0。</t>
        </is>
      </c>
      <c r="AK63" s="305" t="inlineStr">
        <is>
          <t>N/A</t>
        </is>
      </c>
      <c r="AL63" s="305" t="inlineStr">
        <is>
          <t>N/A</t>
        </is>
      </c>
      <c r="AM63" s="305" t="inlineStr">
        <is>
          <t>政府机构开展的监督检查</t>
        </is>
      </c>
      <c r="AN63" s="305" t="inlineStr">
        <is>
          <t>市场监督管理部门对室内照明用LED产品进行能效标识监督检查和产品质量监督抽查。检查内容包括能效等级标注的准确性、产品实际能效是否符合标称等级、待机功率是否符合限值要求、显色指数是否符合标准等。</t>
        </is>
      </c>
      <c r="AO63" s="305" t="inlineStr">
        <is>
          <t>合规命令；罚款</t>
        </is>
      </c>
      <c r="AP63" s="305" t="inlineStr">
        <is>
          <t>对生产、进口、销售不符合强制性能效标准的室内照明用LED产品的，由市场监督管理部门责令停止生产、进口、销售，没收违法所得，并处罚款；情节严重的，吊销营业执照。</t>
        </is>
      </c>
      <c r="AQ63" s="305" t="inlineStr">
        <is>
          <t>其他激励或支持</t>
        </is>
      </c>
      <c r="AR63" s="305" t="inlineStr">
        <is>
          <t>国家鼓励生产和使用1级、2级高效室内照明用LED产品；通过节能产品认证、政府绿色采购等措施引导高效LED照明产品市场推广；鼓励企业对标1级能效开展技术升级。</t>
        </is>
      </c>
      <c r="AS63" s="305" t="inlineStr">
        <is>
          <t>N/A</t>
        </is>
      </c>
      <c r="AT63" s="305" t="inlineStr">
        <is>
          <t>N/A</t>
        </is>
      </c>
      <c r="AU63" s="305" t="inlineStr">
        <is>
          <t>C27</t>
        </is>
      </c>
      <c r="AV63" s="305" t="inlineStr">
        <is>
          <t>CO2</t>
        </is>
      </c>
      <c r="AW63" s="305" t="inlineStr">
        <is>
          <t>正向</t>
        </is>
      </c>
      <c r="AX63" s="305" t="inlineStr">
        <is>
          <t>节能；产业发展</t>
        </is>
      </c>
      <c r="AY63" s="305" t="inlineStr">
        <is>
          <t>GB 30255-2026 室内照明用LED产品能效限定值及能效等级</t>
        </is>
      </c>
      <c r="AZ63" s="305" t="inlineStr">
        <is>
          <t>https://openstd.samr.gov.cn/bzgk/std/newGbInfo?hcno=C037214954746E0BFCE4CBE3CD779A7C</t>
        </is>
      </c>
      <c r="BA63" s="305" t="inlineStr">
        <is>
          <t>N/A</t>
        </is>
      </c>
    </row>
    <row r="64">
      <c r="A64" s="305" t="inlineStr">
        <is>
          <t>CHNPRFMREI01S000</t>
        </is>
      </c>
      <c r="B64" s="305" t="inlineStr">
        <is>
          <t>工具</t>
        </is>
      </c>
      <c r="C64" s="305" t="inlineStr">
        <is>
          <t>绩效标准</t>
        </is>
      </c>
      <c r="D64" s="305" t="inlineStr">
        <is>
          <t>制冷设备最低能源绩效标准（MEPS）</t>
        </is>
      </c>
      <c r="E64" s="305" t="inlineStr">
        <is>
          <t>工业；建筑</t>
        </is>
      </c>
      <c r="F64" s="305" t="inlineStr">
        <is>
          <t>食品冷链；仓储冷库；商用制冷</t>
        </is>
      </c>
      <c r="G64" s="305" t="inlineStr">
        <is>
          <t>冷库（箱）和压缩冷凝机组能效限定值及能效等级</t>
        </is>
      </c>
      <c r="H64" s="305" t="inlineStr">
        <is>
          <t>Minimum Allowable Values of Energy Efficiency and Energy Efficiency Grades for Cold Storage Cabinets and Compressor-Condensing Units</t>
        </is>
      </c>
      <c r="I64" s="305" t="inlineStr">
        <is>
          <t>N/A</t>
        </is>
      </c>
      <c r="J64" s="305" t="inlineStr">
        <is>
          <t>GB 44015-2024《冷库（箱）和压缩冷凝机组能效限定值及能效等级》是强制性国家标准，于2024年4月29日发布，2025年2月1日实施。适用于装配式冷库（箱）、土建式冷库和由电机驱动的风冷或水冷容积式制冷压缩冷凝机组，新建仓储用建筑物式冷库和装配式冷库亦可参照使用。不适用于非电动机-压缩机驱动的制冷系统、冷藏集装箱、现场组装的制冷压缩冷凝机组和蒸发冷凝式机组。能效等级分为3级（1级最高），3级为能效限定值即强制市场准入门槛。</t>
        </is>
      </c>
      <c r="K64" s="305" t="inlineStr">
        <is>
          <t>能源效率；节能</t>
        </is>
      </c>
      <c r="L64" s="305" t="inlineStr">
        <is>
          <t>直接</t>
        </is>
      </c>
      <c r="M64" s="305" t="inlineStr">
        <is>
          <t>供给侧</t>
        </is>
      </c>
      <c r="N64" s="305" t="inlineStr">
        <is>
          <t>中国</t>
        </is>
      </c>
      <c r="O64" s="305" t="inlineStr">
        <is>
          <t>国家</t>
        </is>
      </c>
      <c r="P64" s="305" t="inlineStr">
        <is>
          <t>N/A</t>
        </is>
      </c>
      <c r="Q64" s="305" t="inlineStr">
        <is>
          <t>29/04/2024</t>
        </is>
      </c>
      <c r="R64" s="305" t="inlineStr">
        <is>
          <t>01/02/2025</t>
        </is>
      </c>
      <c r="S64" s="305" t="inlineStr">
        <is>
          <t>N/A</t>
        </is>
      </c>
      <c r="T64" s="305" t="inlineStr">
        <is>
          <t>N/A</t>
        </is>
      </c>
      <c r="U64" s="305" t="inlineStr">
        <is>
          <t>N/A</t>
        </is>
      </c>
      <c r="V64" s="305">
        <f>IF(R64="","生效",IF(R64="N/A","生效",IF(TODAY()&lt;DATE(VALUE(RIGHT(R64,4)),VALUE(MID(R64,4,2)),VALUE(LEFT(R64,2))),"计划实施",IF(S64="","生效",IF(S64="N/A","生效",IF(TODAY()&lt;DATE(VALUE(RIGHT(S64,4)),VALUE(MID(S64,4,2)),VALUE(LEFT(S64,2))),"生效","已终止"))))))</f>
        <v/>
      </c>
      <c r="W64" s="305" t="inlineStr">
        <is>
          <t>国家市场监督管理总局；国家标准化管理委员会</t>
        </is>
      </c>
      <c r="X64" s="305" t="inlineStr">
        <is>
          <t>冷库（箱）和压缩冷凝机组</t>
        </is>
      </c>
      <c r="Y64" s="305" t="inlineStr">
        <is>
          <t>新建</t>
        </is>
      </c>
      <c r="Z64" s="305" t="inlineStr">
        <is>
          <t>装配式冷库（箱）、土建式冷库，以及由电机驱动的风冷或水冷容积式制冷压缩冷凝机组。新建的仓储用建筑物式冷库和装配式冷库（兼有冻结功能的可参照使用）。不适用于非电动机-压缩机驱动的制冷系统、冷藏集装箱、现场组装的制冷压缩冷凝机组和蒸发冷凝式机组。</t>
        </is>
      </c>
      <c r="AA64" s="305" t="inlineStr">
        <is>
          <t>N/A</t>
        </is>
      </c>
      <c r="AB64" s="305" t="inlineStr">
        <is>
          <t>N/A</t>
        </is>
      </c>
      <c r="AC64" s="305" t="inlineStr">
        <is>
          <t>企业</t>
        </is>
      </c>
      <c r="AD64" s="305" t="inlineStr">
        <is>
          <t>在中国境内生产、进口或销售冷库（箱）和压缩冷凝机组的生产企业和进口商。</t>
        </is>
      </c>
      <c r="AE64" s="305" t="inlineStr">
        <is>
          <t>生产；销售；进口</t>
        </is>
      </c>
      <c r="AF64" s="305" t="inlineStr">
        <is>
          <t>冷库（箱）和压缩冷凝机组的生产、进口和销售活动。产品须达到标准规定的能效限定值方可进入市场。</t>
        </is>
      </c>
      <c r="AG64" s="305" t="inlineStr">
        <is>
          <t>3级</t>
        </is>
      </c>
      <c r="AH64" s="305" t="inlineStr">
        <is>
          <t>能效等级</t>
        </is>
      </c>
      <c r="AI64" s="305" t="inlineStr">
        <is>
          <t>冷库能效等级以能效指数η（24h实际耗电量与理论基准最大耗电量之比×100%）评价，1级η≤30%，3级（限定值）η≤100%。压缩冷凝机组以性能系数COP评价，按冷却方式（风冷/水冷）、温度类型（高温/中温/低温）和输入功率分级设定限值。</t>
        </is>
      </c>
      <c r="AJ64" s="305" t="inlineStr">
        <is>
          <t>1）冷库（箱）和压缩冷凝机组须达到标准规定的能效限定值（3级）方可生产、进口或销售；2）产品须标注能效等级标识；3）能效等级分为1级（最高）、2级、3级，3级为市场准入最低要求。</t>
        </is>
      </c>
      <c r="AK64" s="305" t="inlineStr">
        <is>
          <t>N/A</t>
        </is>
      </c>
      <c r="AL64" s="305" t="inlineStr">
        <is>
          <t>N/A</t>
        </is>
      </c>
      <c r="AM64" s="305" t="inlineStr">
        <is>
          <t>政府机构开展的监督检查</t>
        </is>
      </c>
      <c r="AN64" s="305" t="inlineStr">
        <is>
          <t>市场监督管理部门对冷库（箱）和压缩冷凝机组产品进行能效标识监督检查和产品质量监督抽查。</t>
        </is>
      </c>
      <c r="AO64" s="305" t="inlineStr">
        <is>
          <t>合规命令；罚款</t>
        </is>
      </c>
      <c r="AP64" s="305" t="inlineStr">
        <is>
          <t>对生产、进口、销售不符合强制性能效标准的冷库（箱）和压缩冷凝机组产品的，由市场监督管理部门责令停止生产、进口、销售，没收违法所得，并处罚款；情节严重的，吊销营业执照。</t>
        </is>
      </c>
      <c r="AQ64" s="305" t="inlineStr">
        <is>
          <t>其他激励或支持</t>
        </is>
      </c>
      <c r="AR64" s="305" t="inlineStr">
        <is>
          <t>国家鼓励生产和使用1级、2级高效冷库和压缩冷凝机组；通过节能产品认证和冷链物流绿色发展推广高效制冷设备。</t>
        </is>
      </c>
      <c r="AS64" s="305" t="inlineStr">
        <is>
          <t>N/A</t>
        </is>
      </c>
      <c r="AT64" s="305" t="inlineStr">
        <is>
          <t>N/A</t>
        </is>
      </c>
      <c r="AU64" s="305" t="inlineStr">
        <is>
          <t>C27; C28</t>
        </is>
      </c>
      <c r="AV64" s="305" t="inlineStr">
        <is>
          <t>CO2</t>
        </is>
      </c>
      <c r="AW64" s="305" t="inlineStr">
        <is>
          <t>正向</t>
        </is>
      </c>
      <c r="AX64" s="305" t="inlineStr">
        <is>
          <t>节能；产业发展</t>
        </is>
      </c>
      <c r="AY64" s="305" t="inlineStr">
        <is>
          <t>GB 44015-2024 冷库（箱）和压缩冷凝机组能效限定值及能效等级</t>
        </is>
      </c>
      <c r="AZ64" s="305" t="inlineStr">
        <is>
          <t>https://openstd.samr.gov.cn/bzgk/std/newGbInfo?hcno=B3B732610072125E247A58FF6C2750FB</t>
        </is>
      </c>
      <c r="BA64" s="305" t="inlineStr">
        <is>
          <t>N/A</t>
        </is>
      </c>
    </row>
    <row r="65">
      <c r="A65" s="305" t="inlineStr">
        <is>
          <t>CHNPRFMREI02S000</t>
        </is>
      </c>
      <c r="B65" s="305" t="inlineStr">
        <is>
          <t>工具</t>
        </is>
      </c>
      <c r="C65" s="305" t="inlineStr">
        <is>
          <t>绩效标准</t>
        </is>
      </c>
      <c r="D65" s="305" t="inlineStr">
        <is>
          <t>制冷设备最低能源绩效标准（MEPS）</t>
        </is>
      </c>
      <c r="E65" s="305" t="inlineStr">
        <is>
          <t>建筑；工业</t>
        </is>
      </c>
      <c r="F65" s="305" t="inlineStr">
        <is>
          <t>商用制冷；食品零售</t>
        </is>
      </c>
      <c r="G65" s="305" t="inlineStr">
        <is>
          <t>商用制冷器具能效限定值及能效等级</t>
        </is>
      </c>
      <c r="H65" s="305" t="inlineStr">
        <is>
          <t>Minimum Allowable Values of Energy Efficiency and Energy Efficiency Grades for Commercial Refrigerating Appliances</t>
        </is>
      </c>
      <c r="I65" s="305" t="inlineStr">
        <is>
          <t>N/A</t>
        </is>
      </c>
      <c r="J65" s="305" t="inlineStr">
        <is>
          <t>GB 26920-2024《商用制冷器具能效限定值及能效等级》是强制性国家标准，于2024年9月29日发布，2026年4月1日实施，整合替代GB 26920.1-2011、GB 26920.2-2015和GB 26920.3-2019。适用于商用冷柜（远置式/自携式制冷陈列柜、冰淇淋冷冻柜、饮料冷藏陈列柜、实体门商用冷柜如厨房冰箱和制冷工作台等）、自携机械制冷自动售货机、商用制冰机（日产冰量10 kg~2000 kg）、软冰淇淋机、机械制冷集装箱、公路/铁路冷藏车厢和移动冷库。不适用于非蒸汽压缩式制冷设备、常温自动售货机、航空用制冷集装箱等。能效等级分为3级（1级最高），3级为能效限定值即强制市场准入门槛。能效门槛大幅收紧，实体门冷藏柜预计淘汰率超35%，冷冻柜超25%。</t>
        </is>
      </c>
      <c r="K65" s="305" t="inlineStr">
        <is>
          <t>能源效率；节能</t>
        </is>
      </c>
      <c r="L65" s="305" t="inlineStr">
        <is>
          <t>直接</t>
        </is>
      </c>
      <c r="M65" s="305" t="inlineStr">
        <is>
          <t>供给侧</t>
        </is>
      </c>
      <c r="N65" s="305" t="inlineStr">
        <is>
          <t>中国</t>
        </is>
      </c>
      <c r="O65" s="305" t="inlineStr">
        <is>
          <t>国家</t>
        </is>
      </c>
      <c r="P65" s="305" t="inlineStr">
        <is>
          <t>N/A</t>
        </is>
      </c>
      <c r="Q65" s="305" t="inlineStr">
        <is>
          <t>01/06/2011</t>
        </is>
      </c>
      <c r="R65" s="305" t="inlineStr">
        <is>
          <t>01/01/2012</t>
        </is>
      </c>
      <c r="S65" s="305" t="inlineStr">
        <is>
          <t>N/A</t>
        </is>
      </c>
      <c r="T65" s="305" t="inlineStr">
        <is>
          <t>29/09/2024</t>
        </is>
      </c>
      <c r="U65" s="305" t="inlineStr">
        <is>
          <t>2024年9月29日发布GB 26920-2024整合替代GB 26920.1-2011、GB 26920.2-2015和GB 26920.3-2019，能效门槛大幅收紧（立式冷柜能耗最大允许值降低24%~35%），覆盖范围新增商用制冰机、软冰淇淋机、机械制冷集装箱、公路/铁路冷藏车厢和移动冷库5个品类。</t>
        </is>
      </c>
      <c r="V65" s="305">
        <f>IF(R65="","生效",IF(R65="N/A","生效",IF(TODAY()&lt;DATE(VALUE(RIGHT(R65,4)),VALUE(MID(R65,4,2)),VALUE(LEFT(R65,2))),"计划实施",IF(S65="","生效",IF(S65="N/A","生效",IF(TODAY()&lt;DATE(VALUE(RIGHT(S65,4)),VALUE(MID(S65,4,2)),VALUE(LEFT(S65,2))),"生效","已终止"))))))</f>
        <v/>
      </c>
      <c r="W65" s="305" t="inlineStr">
        <is>
          <t>国家市场监督管理总局；国家标准化管理委员会</t>
        </is>
      </c>
      <c r="X65" s="305" t="inlineStr">
        <is>
          <t>商用制冷器具</t>
        </is>
      </c>
      <c r="Y65" s="305" t="inlineStr">
        <is>
          <t>新建</t>
        </is>
      </c>
      <c r="Z65" s="305" t="inlineStr">
        <is>
          <t>商用冷柜（远置式/自携式制冷陈列柜、冰淇淋冷冻柜、饮料冷藏陈列柜、实体门商用冷柜如厨房冰箱和制冷工作台等）、自携机械制冷自动售货机、商用制冰机（日产冰量10 kg~2000 kg）、软冰淇淋机、机械制冷集装箱、公路运输用机械制冷/加热冷藏车厢、铁路机械冷藏车厢和机械制冷移动冷库。不适用于非蒸汽压缩式制冷设备、常温自动售货机、航空用制冷集装箱、相变储能装置设备等。</t>
        </is>
      </c>
      <c r="AA65" s="305" t="inlineStr">
        <is>
          <t>N/A</t>
        </is>
      </c>
      <c r="AB65" s="305" t="inlineStr">
        <is>
          <t>N/A</t>
        </is>
      </c>
      <c r="AC65" s="305" t="inlineStr">
        <is>
          <t>企业</t>
        </is>
      </c>
      <c r="AD65" s="305" t="inlineStr">
        <is>
          <t>在中国境内生产、进口或销售商用制冷器具的生产企业和进口商。</t>
        </is>
      </c>
      <c r="AE65" s="305" t="inlineStr">
        <is>
          <t>生产；销售；进口</t>
        </is>
      </c>
      <c r="AF65" s="305" t="inlineStr">
        <is>
          <t>商用制冷器具的生产、进口和销售活动。产品须达到标准规定的能效限定值方可进入市场。</t>
        </is>
      </c>
      <c r="AG65" s="305" t="inlineStr">
        <is>
          <t>3级</t>
        </is>
      </c>
      <c r="AH65" s="305" t="inlineStr">
        <is>
          <t>能效等级</t>
        </is>
      </c>
      <c r="AI65" s="305" t="inlineStr">
        <is>
          <t>能效等级分为3级（1级最高），3级为能效限定值即市场准入最低要求。以年耗电量或日耗电量为评价指标，按产品类型、容积和温度等级分级设定限值。实体门冷藏柜预计淘汰率超35%，冷冻柜超25%。</t>
        </is>
      </c>
      <c r="AJ65" s="305" t="inlineStr">
        <is>
          <t>1）商用制冷器具须达到标准规定的能效限定值（3级）方可生产、进口或销售；2）产品须标注能效等级标识；3）能效等级分为1级（最高）、2级、3级，3级为市场准入最低要求。</t>
        </is>
      </c>
      <c r="AK65" s="305" t="inlineStr">
        <is>
          <t>N/A</t>
        </is>
      </c>
      <c r="AL65" s="305" t="inlineStr">
        <is>
          <t>N/A</t>
        </is>
      </c>
      <c r="AM65" s="305" t="inlineStr">
        <is>
          <t>政府机构开展的监督检查</t>
        </is>
      </c>
      <c r="AN65" s="305" t="inlineStr">
        <is>
          <t>市场监督管理部门对商用制冷器具产品进行能效标识监督检查和产品质量监督抽查。</t>
        </is>
      </c>
      <c r="AO65" s="305" t="inlineStr">
        <is>
          <t>合规命令；罚款</t>
        </is>
      </c>
      <c r="AP65" s="305" t="inlineStr">
        <is>
          <t>对生产、进口、销售不符合强制性能效标准的商用制冷器具产品的，由市场监督管理部门责令停止生产、进口、销售，没收违法所得，并处罚款；情节严重的，吊销营业执照。</t>
        </is>
      </c>
      <c r="AQ65" s="305" t="inlineStr">
        <is>
          <t>其他激励或支持</t>
        </is>
      </c>
      <c r="AR65" s="305" t="inlineStr">
        <is>
          <t>国家鼓励生产和使用1级、2级高效商用制冷器具；通过节能产品认证和绿色商场、绿色餐饮推广引导高效商用制冷设备市场应用。</t>
        </is>
      </c>
      <c r="AS65" s="305" t="inlineStr">
        <is>
          <t>N/A</t>
        </is>
      </c>
      <c r="AT65" s="305" t="inlineStr">
        <is>
          <t>N/A</t>
        </is>
      </c>
      <c r="AU65" s="305" t="inlineStr">
        <is>
          <t>C27; C28</t>
        </is>
      </c>
      <c r="AV65" s="305" t="inlineStr">
        <is>
          <t>CO2</t>
        </is>
      </c>
      <c r="AW65" s="305" t="inlineStr">
        <is>
          <t>正向</t>
        </is>
      </c>
      <c r="AX65" s="305" t="inlineStr">
        <is>
          <t>节能；污染防治；产业发展</t>
        </is>
      </c>
      <c r="AY65" s="305" t="inlineStr">
        <is>
          <t>GB 26920-2024 商用制冷器具能效限定值及能效等级</t>
        </is>
      </c>
      <c r="AZ65" s="305" t="inlineStr">
        <is>
          <t>https://openstd.samr.gov.cn/bzgk/std/newGbInfo?hcno=D31D3F0141DC29FC6A4FFA51B09CAF0C</t>
        </is>
      </c>
      <c r="BA65" s="305" t="inlineStr">
        <is>
          <t>GB 26920.3-2019（旧版）：https://openstd.samr.gov.cn/bzgk/std/newGbInfo?hcno=F47A3F40107AD767BF38BB5A0033437F</t>
        </is>
      </c>
    </row>
    <row r="66">
      <c r="A66" s="305" t="inlineStr">
        <is>
          <t>CHNPRFEILI01S000</t>
        </is>
      </c>
      <c r="B66" s="305" t="inlineStr">
        <is>
          <t>工具</t>
        </is>
      </c>
      <c r="C66" s="305" t="inlineStr">
        <is>
          <t>绩效标准</t>
        </is>
      </c>
      <c r="D66" s="305" t="inlineStr">
        <is>
          <t>单位产品能源消耗限额</t>
        </is>
      </c>
      <c r="E66" s="305" t="inlineStr">
        <is>
          <t>工业</t>
        </is>
      </c>
      <c r="F66" s="305" t="inlineStr">
        <is>
          <t>炼油；煤制焦炭；煤制甲醇；煤制烯烃；煤制乙二醇；烧碱；纯碱；电石；乙烯；对二甲苯；黄磷；合成氨；磷酸一铵；磷酸二铵；水泥熟料；平板玻璃；建筑陶瓷；卫生陶瓷；炼铁；炼钢；铁合金冶炼；铜冶炼；铅冶炼；锌冶炼；电解铝；乙二醇；尿素；钛白粉；聚氯乙烯；精对苯二甲酸；子午线轮胎；工业硅；卫生纸原纸/纸巾原纸；棉/化纤及混纺机织物；针织物/纱线；粘胶短纤维</t>
        </is>
      </c>
      <c r="G66" s="305" t="inlineStr">
        <is>
          <t>工业重点领域能效标杆水平和基准水平</t>
        </is>
      </c>
      <c r="H66" s="305" t="inlineStr">
        <is>
          <t>Energy Efficiency Benchmark and Baseline Levels for Key Industrial Sectors</t>
        </is>
      </c>
      <c r="I66" s="305" t="inlineStr">
        <is>
          <t>N/A</t>
        </is>
      </c>
      <c r="J66" s="305" t="inlineStr">
        <is>
          <t>工业重点领域能效标杆水平和基准水平是由国家发展改革委会同工业和信息化部、生态环境部、市场监管总局、国家能源局联合发布的能效绩效标准类工具，对重点工业领域分别设定能效标杆水平和基准水平，实行分类限期改造升级。标杆水平本着“就高不就低”原则，对标国内外先进能效水平确定，作为企业技术改造提升的目标方向；基准水平以现行国家强制性节能标准的准入值或限定值为基础确定，作为企业必须达到的最低能效要求。对能效介于标杆和基准之间的存量项目，鼓励应改尽改、应提尽提；对能效低于基准水平的存量项目，须在规定时限内改造升级至基准水平以上，不能按期完成的予以淘汰退出；对拟建和在建项目，要求对照标杆水平建设实施，力争全面达到标杆水平。工具建设可追溯至2021年11月15日《高耗能行业重点领域能效标杆水平和基准水平（2021年版）》（发改产业〔2021〕1609号），由五部门联合发布，覆盖炼油、煤制焦炭、煤制甲醇、煤制烯烃、煤制乙二醇、烧碱、纯碱、电石、乙烯、对二甲苯、黄磷、合成氨、磷酸一铵、磷酸二铵、水泥熟料、平板玻璃、建筑陶瓷、卫生陶瓷、炼铁、炼钢、铁合金冶炼、铜冶炼、铅冶炼、锌冶炼、电解铝等25个重点领域，自2022年1月1日起执行。2023年修订为《工业重点领域能效标杆水平和基准水平（2023年版）》（发改产业〔2023〕723号，成文2023年6月6日，发布2023年7月4日），由同五部门联合发布，在原有25个领域基础上新增乙二醇、尿素、钛白粉、聚氯乙烯、精对苯二甲酸、子午线轮胎、工业硅、卫生纸原纸/纸巾原纸、棉/化纤及混纺机织物、针织物/纱线、粘胶短纤维等11个领域（共36个重点领域），原有领域限期2025年底前完成改造升级，新增领域限期2026年底前完成。配套政策包括中长期贷款、绿色信贷、绿色债券、气候投融资、阶梯电价、工业节能监察、环保监督执法、税收优惠等，通过分类管理和限期改造推动工业领域节能降碳。</t>
        </is>
      </c>
      <c r="K66" s="305" t="inlineStr">
        <is>
          <t>节能；减缓气候变化；能源效率；产业发展</t>
        </is>
      </c>
      <c r="L66" s="305" t="inlineStr">
        <is>
          <t>直接</t>
        </is>
      </c>
      <c r="M66" s="305" t="inlineStr">
        <is>
          <t>供给侧</t>
        </is>
      </c>
      <c r="N66" s="305" t="inlineStr">
        <is>
          <t>中国</t>
        </is>
      </c>
      <c r="O66" s="305" t="inlineStr">
        <is>
          <t>国家</t>
        </is>
      </c>
      <c r="P66" s="305" t="inlineStr">
        <is>
          <t>N/A</t>
        </is>
      </c>
      <c r="Q66" s="305" t="inlineStr">
        <is>
          <t>15/11/2021</t>
        </is>
      </c>
      <c r="R66" s="305" t="inlineStr">
        <is>
          <t>01/01/2022</t>
        </is>
      </c>
      <c r="S66" s="305" t="inlineStr">
        <is>
          <t>N/A</t>
        </is>
      </c>
      <c r="T66" s="305" t="inlineStr">
        <is>
          <t>04/07/2023</t>
        </is>
      </c>
      <c r="U66" s="305" t="inlineStr">
        <is>
          <t>首次制定于2021年11月15日《高耗能行业重点领域能效标杆水平和基准水平（2021年版）》（发改产业〔2021〕1609号，五部门联合发布，自2022年1月1日起执行），以《关于严格能效约束推动重点领域节能降碳的若干意见》（发改产业〔2021〕1464号，2021年10月18日发布）为政策框架，覆盖25个重点领域。2023年修订为《工业重点领域能效标杆水平和基准水平（2023年版）》（发改产业〔2023〕723号，成文2023年6月6日，发布2023年7月4日），由同五部门联合发布，扩展至36个重点领域，新增11个领域，并分类设定2025年底前和2026年底前两个改造升级时限，同时废止2021年版。</t>
        </is>
      </c>
      <c r="V66" s="305">
        <f>IF(R66="","生效",IF(R66="N/A","生效",IF(TODAY()&lt;DATE(VALUE(RIGHT(R66,4)),VALUE(MID(R66,4,2)),VALUE(LEFT(R66,2))),"计划实施",IF(S66="","生效",IF(S66="N/A","生效",IF(TODAY()&lt;DATE(VALUE(RIGHT(S66,4)),VALUE(MID(S66,4,2)),VALUE(LEFT(S66,2))),"生效","已终止"))))))</f>
        <v/>
      </c>
      <c r="W66" s="305" t="inlineStr">
        <is>
          <t>国家发展改革委、工业和信息化部、生态环境部、市场监管总局、国家能源局</t>
        </is>
      </c>
      <c r="X66" s="305" t="inlineStr">
        <is>
          <t>工业生产线/生产设施</t>
        </is>
      </c>
      <c r="Y66" s="305" t="inlineStr">
        <is>
          <t>新建；既有</t>
        </is>
      </c>
      <c r="Z66" s="305" t="inlineStr">
        <is>
          <t>本工具适用于36个重点工业领域的生产线及生产设施，涵盖炼油、煤制焦炭、煤制甲醇、煤制烯烃、煤制乙二醇、烧碱、纯碱、电石、乙烯、对二甲苯、黄磷、合成氨、磷酸一铵、磷酸二铵、水泥熟料、平板玻璃、建筑陶瓷、卫生陶瓷、炼铁、炼钢、铁合金冶炼、铜冶炼、铅冶炼、锌冶炼、电解铝（原25个领域，限期2025年底前完成改造升级或淘汰退出）以及乙二醇、尿素、钛白粉、聚氯乙烯、精对苯二甲酸、子午线轮胎、工业硅、卫生纸原纸/纸巾原纸、棉/化纤及混纺机织物、针织物/纱线、粘胶短纤维（新增11个领域，限期2026年底前完成改造升级或淘汰退出）。对存量设施以基准水平为最低准入门槛，对拟建和在建项目以标杆水平为设计建设标准。</t>
        </is>
      </c>
      <c r="AA66" s="305" t="inlineStr">
        <is>
          <t>N/A</t>
        </is>
      </c>
      <c r="AB66" s="305" t="inlineStr">
        <is>
          <t>N/A</t>
        </is>
      </c>
      <c r="AC66" s="305" t="inlineStr">
        <is>
          <t>企业</t>
        </is>
      </c>
      <c r="AD66" s="305" t="inlineStr">
        <is>
          <t>上述36个重点工业领域内各类工业企业的经营者，包括各类所有制形式的生产企业。其中：能效低于基准水平的存量企业须在规定时限内（原25个领域为2025年底前，新增11个领域为2026年底前）改造升级至基准水平以上或淘汰退出；拟建和在建企业须对标标杆水平建设实施。</t>
        </is>
      </c>
      <c r="AE66" s="305" t="inlineStr">
        <is>
          <t>生产</t>
        </is>
      </c>
      <c r="AF66" s="305" t="inlineStr">
        <is>
          <t>本工具规范的受规制活动为上述36个重点工业领域的工业产品生产活动。对存量生产设施，以能效基准水平为最低准入要求，低于基准水平的须限期改造升级或淘汰退出；对拟建和在建生产设施，要求对照能效标杆水平设计建设；对介于标杆和基准之间的现有生产活动，鼓励应改尽改、应提尽提。</t>
        </is>
      </c>
      <c r="AG66" s="305" t="inlineStr">
        <is>
          <t>N/A</t>
        </is>
      </c>
      <c r="AH66" s="305" t="inlineStr">
        <is>
          <t>N/A</t>
        </is>
      </c>
      <c r="AI66" s="305" t="inlineStr">
        <is>
          <t>本工具对各重点领域分别设定标杆水平和基准水平的具体数值，以不同的能源消耗指标衡量（如千克标准煤/吨产品、千克标准油/吨·能量因数、千瓦时/吨等），各项数值详见通知附件表格（发改产业〔2023〕723号附表）。</t>
        </is>
      </c>
      <c r="AJ66" s="305" t="inlineStr">
        <is>
          <t>1）对拟建和在建项目，应对照能效标杆水平建设实施，力争全面达到标杆水平；2）对能效介于标杆水平和基准水平之间的存量项目，鼓励应改尽改、应提尽提；3）对能效低于基准水平的存量项目，须在规定时限内改造升级至基准水平以上，不能按期改造完毕的予以淘汰退出（原25个领域限期2025年底前，新增11个领域限期2026年底前）；4）依据能效水平分类施策，避免“一刀切”和“运动式”减碳”；5）各地方依据本通知组织制定本地区工作方案并督促落实。</t>
        </is>
      </c>
      <c r="AK66" s="305" t="inlineStr">
        <is>
          <t>N/A</t>
        </is>
      </c>
      <c r="AL66" s="305" t="inlineStr">
        <is>
          <t>N/A</t>
        </is>
      </c>
      <c r="AM66" s="305" t="inlineStr">
        <is>
          <t>政府机构开展的监督检查；企业能耗数据报告</t>
        </is>
      </c>
      <c r="AN66" s="305" t="inlineStr">
        <is>
          <t>省级工业和信息化主管部门会同发展改革等部门依据国家标准和通知附件规定的能效标杆水平和基准水平，对辖区内重点领域企业开展能效水平核查；企业应按规定报送能源消耗数据，接受节能监察和环保监督执法检查。对低于基准水平的企业限期整改并跟踪复查。</t>
        </is>
      </c>
      <c r="AO66" s="305" t="inlineStr">
        <is>
          <t>合规命令；罚款；差别化电价；淘汰关停</t>
        </is>
      </c>
      <c r="AP66" s="305" t="inlineStr">
        <is>
          <t>对能效低于基准水平的存量企业，在规定时限内未完成改造升级的，由地方工业和信息化主管部门会同发展改革等部门予以淘汰关停；对不执行能效提升要求的企业，可采取约谈、公开曝光、差别化电价、罚款等措施；未按期改造完毕的企业不得参与产能置换指标交易。</t>
        </is>
      </c>
      <c r="AQ66" s="305" t="inlineStr">
        <is>
          <t>其他激励或支持</t>
        </is>
      </c>
      <c r="AR66" s="305" t="inlineStr">
        <is>
          <t>通过中长期贷款、绿色信贷、绿色债券、气候投融资等金融政策支持企业节能降碳改造；落实节能专用装备、技术改造、资源综合利用等税收优惠政策；与阶梯电价制度联动，对能效水平领先的企业给予电价优惠。对达到标杆水平的企业在行业评优、产能核增、用能权交易等方面给予支持。</t>
        </is>
      </c>
      <c r="AS66" s="305" t="inlineStr">
        <is>
          <t>N/A</t>
        </is>
      </c>
      <c r="AT66" s="305" t="inlineStr">
        <is>
          <t>N/A</t>
        </is>
      </c>
      <c r="AU66" s="305" t="inlineStr">
        <is>
          <t>C13; C17; C19; C20; C22; C23; C24</t>
        </is>
      </c>
      <c r="AV66" s="305" t="inlineStr">
        <is>
          <t>CO2</t>
        </is>
      </c>
      <c r="AW66" s="305" t="inlineStr">
        <is>
          <t>正向</t>
        </is>
      </c>
      <c r="AX66" s="305" t="inlineStr">
        <is>
          <t>节能；技术创新；污染防治；产业发展；资源节约</t>
        </is>
      </c>
      <c r="AY66" s="305" t="inlineStr">
        <is>
          <t>国家发展改革委等部门关于发布《工业重点领域能效标杆水平和基准水平（2023年版）》的通知（发改产业〔2023〕723号）</t>
        </is>
      </c>
      <c r="AZ66" s="305" t="inlineStr">
        <is>
          <t>https://www.ndrc.gov.cn/xwdt/tzgg/202307/t20230704_1358115_ext.html</t>
        </is>
      </c>
      <c r="BA66" s="305" t="inlineStr">
        <is>
          <t>https://www.ndrc.gov.cn/xxgk/zcfb/tz/202111/t20211115_1304012_ext.html</t>
        </is>
      </c>
    </row>
    <row r="67">
      <c r="A67" s="305" t="inlineStr">
        <is>
          <t>CHNPRFEILI02S000</t>
        </is>
      </c>
      <c r="B67" s="305" t="inlineStr">
        <is>
          <t>工具</t>
        </is>
      </c>
      <c r="C67" s="305" t="inlineStr">
        <is>
          <t>绩效标准</t>
        </is>
      </c>
      <c r="D67" s="305" t="inlineStr">
        <is>
          <t>单位产品能源消耗限额</t>
        </is>
      </c>
      <c r="E67" s="305" t="inlineStr">
        <is>
          <t>工业</t>
        </is>
      </c>
      <c r="F67" s="305" t="inlineStr">
        <is>
          <t>化工</t>
        </is>
      </c>
      <c r="G67" s="305" t="inlineStr">
        <is>
          <t>甲醛单位产品能源消耗限额</t>
        </is>
      </c>
      <c r="H67" s="305" t="inlineStr">
        <is>
          <t>Norm of Energy Consumption per Unit Production of Formaldehyde</t>
        </is>
      </c>
      <c r="I67" s="305" t="inlineStr">
        <is>
          <t>N/A</t>
        </is>
      </c>
      <c r="J67" s="305" t="inlineStr">
        <is>
          <t>GB 46029-2025《甲醛单位产品能源消耗限额》是强制性国家标准，于2025年8月1日发布，2026年8月1日实施。适用于以甲醇为原料、通过银法和铁钼法生产甲醛的企业。能耗限额等级分为3级（1级最低），其中3级为限定值（存量企业最低要求）、2级为准入值（新建及改扩建项目要求）、1级为先进值。银法甲醛3级≤740 kgce/t，2级≤700 kgce/t，1级≤680 kgce/t；铁钼法甲醛3级≤670 kgce/t，2级≤635 kgce/t，1级≤615 kgce/t。</t>
        </is>
      </c>
      <c r="K67" s="305" t="inlineStr">
        <is>
          <t>能源效率；节能</t>
        </is>
      </c>
      <c r="L67" s="305" t="inlineStr">
        <is>
          <t>直接</t>
        </is>
      </c>
      <c r="M67" s="305" t="inlineStr">
        <is>
          <t>供给侧</t>
        </is>
      </c>
      <c r="N67" s="305" t="inlineStr">
        <is>
          <t>中国</t>
        </is>
      </c>
      <c r="O67" s="305" t="inlineStr">
        <is>
          <t>国家</t>
        </is>
      </c>
      <c r="P67" s="305" t="inlineStr">
        <is>
          <t>N/A</t>
        </is>
      </c>
      <c r="Q67" s="305" t="inlineStr">
        <is>
          <t>01/08/2025</t>
        </is>
      </c>
      <c r="R67" s="305" t="inlineStr">
        <is>
          <t>01/08/2026</t>
        </is>
      </c>
      <c r="S67" s="305" t="inlineStr">
        <is>
          <t>N/A</t>
        </is>
      </c>
      <c r="T67" s="305" t="inlineStr">
        <is>
          <t>N/A</t>
        </is>
      </c>
      <c r="U67" s="305" t="inlineStr">
        <is>
          <t>N/A</t>
        </is>
      </c>
      <c r="V67" s="305">
        <f>IF(R67="","生效",IF(R67="N/A","生效",IF(TODAY()&lt;DATE(VALUE(RIGHT(R67,4)),VALUE(MID(R67,4,2)),VALUE(LEFT(R67,2))),"计划实施",IF(S67="","生效",IF(S67="N/A","生效",IF(TODAY()&lt;DATE(VALUE(RIGHT(S67,4)),VALUE(MID(S67,4,2)),VALUE(LEFT(S67,2))),"生效","已终止"))))))</f>
        <v/>
      </c>
      <c r="W67" s="305" t="inlineStr">
        <is>
          <t>国家市场监督管理总局；国家标准化管理委员会</t>
        </is>
      </c>
      <c r="X67" s="305" t="inlineStr">
        <is>
          <t>甲醛生产装置</t>
        </is>
      </c>
      <c r="Y67" s="305" t="inlineStr">
        <is>
          <t>新建；既有</t>
        </is>
      </c>
      <c r="Z67" s="305" t="inlineStr">
        <is>
          <t>以甲醇为原料，采用银法或铁钼法工艺生产甲醛的装置。</t>
        </is>
      </c>
      <c r="AA67" s="305" t="inlineStr">
        <is>
          <t>N/A</t>
        </is>
      </c>
      <c r="AB67" s="305" t="inlineStr">
        <is>
          <t>N/A</t>
        </is>
      </c>
      <c r="AC67" s="305" t="inlineStr">
        <is>
          <t>企业</t>
        </is>
      </c>
      <c r="AD67" s="305" t="inlineStr">
        <is>
          <t>在中国境内运营甲醛生产装置的企业。</t>
        </is>
      </c>
      <c r="AE67" s="305" t="inlineStr">
        <is>
          <t>生产</t>
        </is>
      </c>
      <c r="AF67" s="305" t="inlineStr">
        <is>
          <t>甲醛生产装置的运行活动。现有企业须达到3级限定值，新建及改扩建企业须达到2级准入值。</t>
        </is>
      </c>
      <c r="AG67" s="305" t="inlineStr">
        <is>
          <t>3级</t>
        </is>
      </c>
      <c r="AH67" s="305" t="inlineStr">
        <is>
          <t>能耗限额等级</t>
        </is>
      </c>
      <c r="AI67" s="305" t="inlineStr">
        <is>
          <t>能耗限额等级分为3级（1级最低即最先进），3级为限定值（存量企业最低要求），2级为准入值（新建及改扩建项目要求），1级为先进值。以单位产品综合能耗（kgce/t）为评价指标。银法：3级≤740，2级≤700，1级≤680；铁钼法：3级≤670，2级≤635，1级≤615。</t>
        </is>
      </c>
      <c r="AJ67" s="305" t="inlineStr">
        <is>
          <t>1）现有甲醛生产企业须达到3级限定值方可继续运营，未达标者须限期改造或淘汰；2）新建及改扩建甲醛项目须达到2级准入值方可投产；3）1级先进值用于引导行业节能标杆。</t>
        </is>
      </c>
      <c r="AK67" s="305" t="inlineStr">
        <is>
          <t>N/A</t>
        </is>
      </c>
      <c r="AL67" s="305" t="inlineStr">
        <is>
          <t>N/A</t>
        </is>
      </c>
      <c r="AM67" s="305" t="inlineStr">
        <is>
          <t>政府机构开展的监督检查；企业能耗数据报告</t>
        </is>
      </c>
      <c r="AN67" s="305" t="inlineStr">
        <is>
          <t>市场监督管理部门对甲醛生产企业进行能耗限额标准执行情况监督检查；企业须按规定报送年度能源消耗数据，接受节能监察。</t>
        </is>
      </c>
      <c r="AO67" s="305" t="inlineStr">
        <is>
          <t>合规命令；罚款；差别化电价；淘汰关停</t>
        </is>
      </c>
      <c r="AP67" s="305" t="inlineStr">
        <is>
          <t>对不符合强制性能耗限额标准的甲醛生产企业，由市场监督管理部门或节能主管部门责令限期整改，逾期未完成整改或整改后仍不达标的，纳入差别化电价范围并依法予以淘汰关停。</t>
        </is>
      </c>
      <c r="AQ67" s="305" t="inlineStr">
        <is>
          <t>其他激励或支持</t>
        </is>
      </c>
      <c r="AR67" s="305" t="inlineStr">
        <is>
          <t>国家鼓励甲醛生产企业对标1级先进值开展节能降碳改造，通过节能审查、绿色工厂认定和重点行业节能降碳改造攻坚行动引导和支持先进产能提升。</t>
        </is>
      </c>
      <c r="AS67" s="305" t="inlineStr">
        <is>
          <t>N/A</t>
        </is>
      </c>
      <c r="AT67" s="305" t="inlineStr">
        <is>
          <t>N/A</t>
        </is>
      </c>
      <c r="AU67" s="305" t="inlineStr">
        <is>
          <t>C20</t>
        </is>
      </c>
      <c r="AV67" s="305" t="inlineStr">
        <is>
          <t>CO2</t>
        </is>
      </c>
      <c r="AW67" s="305" t="inlineStr">
        <is>
          <t>正向</t>
        </is>
      </c>
      <c r="AX67" s="305" t="inlineStr">
        <is>
          <t>节能</t>
        </is>
      </c>
      <c r="AY67" s="305" t="inlineStr">
        <is>
          <t>GB 46029-2025 甲醛单位产品能源消耗限额</t>
        </is>
      </c>
      <c r="AZ67" s="305" t="inlineStr">
        <is>
          <t>https://openstd.samr.gov.cn/bzgk/std/newGbInfo?hcno=48412ECEBF7578E4EDFA26F06CC3DF37</t>
        </is>
      </c>
      <c r="BA67" s="305" t="inlineStr">
        <is>
          <t>N/A</t>
        </is>
      </c>
    </row>
    <row r="68">
      <c r="A68" s="305" t="inlineStr">
        <is>
          <t>CHNPRFEILI03S000</t>
        </is>
      </c>
      <c r="B68" s="305" t="inlineStr">
        <is>
          <t>工具</t>
        </is>
      </c>
      <c r="C68" s="305" t="inlineStr">
        <is>
          <t>绩效标准</t>
        </is>
      </c>
      <c r="D68" s="305" t="inlineStr">
        <is>
          <t>单位产品能源消耗限额</t>
        </is>
      </c>
      <c r="E68" s="305" t="inlineStr">
        <is>
          <t>能源</t>
        </is>
      </c>
      <c r="F68" s="305" t="inlineStr">
        <is>
          <t>燃煤发电</t>
        </is>
      </c>
      <c r="G68" s="305" t="inlineStr">
        <is>
          <t>燃煤发电机组单位产品能源消耗限额</t>
        </is>
      </c>
      <c r="H68" s="305" t="inlineStr">
        <is>
          <t>Norm of Energy Consumption per Unit Production of Coal-Fired Power Generation Units</t>
        </is>
      </c>
      <c r="I68" s="305" t="inlineStr">
        <is>
          <t>N/A</t>
        </is>
      </c>
      <c r="J68" s="305" t="inlineStr">
        <is>
          <t>GB 21258-2024《燃煤发电机组单位产品能源消耗限额》是强制性国家标准，替代GB 21258-2017。适用于燃煤发电机组单位产品能耗的计算、控制和考核，包括供电煤耗和供热煤耗指标。能耗限额等级分为3级（1级最低），其中3级为限定值（现有机组最低要求）、2级为准入值（新建机组要求）、1级为先进值。标准根据机组容量和参数（超超临界、超临界、亚临界等）分级设定供电煤耗限值。</t>
        </is>
      </c>
      <c r="K68" s="305" t="inlineStr">
        <is>
          <t>能源效率；节能</t>
        </is>
      </c>
      <c r="L68" s="305" t="inlineStr">
        <is>
          <t>直接</t>
        </is>
      </c>
      <c r="M68" s="305" t="inlineStr">
        <is>
          <t>供给侧</t>
        </is>
      </c>
      <c r="N68" s="305" t="inlineStr">
        <is>
          <t>中国</t>
        </is>
      </c>
      <c r="O68" s="305" t="inlineStr">
        <is>
          <t>国家</t>
        </is>
      </c>
      <c r="P68" s="305" t="inlineStr">
        <is>
          <t>N/A</t>
        </is>
      </c>
      <c r="Q68" s="305" t="inlineStr">
        <is>
          <t>03/12/2007</t>
        </is>
      </c>
      <c r="R68" s="305" t="inlineStr">
        <is>
          <t>01/06/2008</t>
        </is>
      </c>
      <c r="S68" s="305" t="inlineStr">
        <is>
          <t>N/A</t>
        </is>
      </c>
      <c r="T68" s="305" t="inlineStr">
        <is>
          <t>29/09/2024</t>
        </is>
      </c>
      <c r="U68" s="305" t="inlineStr">
        <is>
          <t>2024年9月29日发布GB 21258-2024替代GB 21258-2017和GB 35574-2017，更新各级能耗限额指标，将循环流化床机组纳入覆盖范围，基本实现煤电全覆盖。</t>
        </is>
      </c>
      <c r="V68" s="305">
        <f>IF(R68="","生效",IF(R68="N/A","生效",IF(TODAY()&lt;DATE(VALUE(RIGHT(R68,4)),VALUE(MID(R68,4,2)),VALUE(LEFT(R68,2))),"计划实施",IF(S68="","生效",IF(S68="N/A","生效",IF(TODAY()&lt;DATE(VALUE(RIGHT(S68,4)),VALUE(MID(S68,4,2)),VALUE(LEFT(S68,2))),"生效","已终止"))))))</f>
        <v/>
      </c>
      <c r="W68" s="305" t="inlineStr">
        <is>
          <t>国家市场监督管理总局；国家标准化管理委员会</t>
        </is>
      </c>
      <c r="X68" s="305" t="inlineStr">
        <is>
          <t>燃煤发电机组</t>
        </is>
      </c>
      <c r="Y68" s="305" t="inlineStr">
        <is>
          <t>新建；既有</t>
        </is>
      </c>
      <c r="Z68" s="305" t="inlineStr">
        <is>
          <t>常规燃煤发电机组，包括纯凝机组和热电联产机组，按容量和蒸汽参数（超超临界、超临界、亚临界、超高压等）分类。</t>
        </is>
      </c>
      <c r="AA68" s="305" t="inlineStr">
        <is>
          <t>N/A</t>
        </is>
      </c>
      <c r="AB68" s="305" t="inlineStr">
        <is>
          <t>N/A</t>
        </is>
      </c>
      <c r="AC68" s="305" t="inlineStr">
        <is>
          <t>企业</t>
        </is>
      </c>
      <c r="AD68" s="305" t="inlineStr">
        <is>
          <t>在中国境内运营燃煤发电机组的企业。</t>
        </is>
      </c>
      <c r="AE68" s="305" t="inlineStr">
        <is>
          <t>生产</t>
        </is>
      </c>
      <c r="AF68" s="305" t="inlineStr">
        <is>
          <t>燃煤发电机组的运行活动。现有机组须达到3级限定值，新建机组须达到2级准入值。</t>
        </is>
      </c>
      <c r="AG68" s="305" t="inlineStr">
        <is>
          <t>3级</t>
        </is>
      </c>
      <c r="AH68" s="305" t="inlineStr">
        <is>
          <t>能耗限额等级</t>
        </is>
      </c>
      <c r="AI68" s="305" t="inlineStr">
        <is>
          <t>能耗限额等级分为3级（1级最低即最先进），3级为限定值（现有机组最低要求），2级为准入值（新建机组要求），1级为先进值。以供电标准煤耗（gce/kWh）和供热标准煤耗（kgce/GJ）为评价指标，按机组容量和蒸汽参数分级设定限值。</t>
        </is>
      </c>
      <c r="AJ68" s="305" t="inlineStr">
        <is>
          <t>1）现有燃煤发电机组须达到3级限定值方可继续运行，未达标者须实施节能改造或关停；2）新建燃煤发电项目须达到2级准入值方可核准投产；3）1级先进值用于引导行业节能标杆。</t>
        </is>
      </c>
      <c r="AK68" s="305" t="inlineStr">
        <is>
          <t>N/A</t>
        </is>
      </c>
      <c r="AL68" s="305" t="inlineStr">
        <is>
          <t>N/A</t>
        </is>
      </c>
      <c r="AM68" s="305" t="inlineStr">
        <is>
          <t>政府机构开展的监督检查；企业能耗数据报告</t>
        </is>
      </c>
      <c r="AN68" s="305" t="inlineStr">
        <is>
          <t>市场监督管理部门和能源主管部门对燃煤发电企业进行能耗限额标准执行情况监督检查；企业须按规定报送年度能源消耗数据，接受节能监察和电力监管。</t>
        </is>
      </c>
      <c r="AO68" s="305" t="inlineStr">
        <is>
          <t>合规命令；罚款；差别化电价；淘汰关停</t>
        </is>
      </c>
      <c r="AP68" s="305" t="inlineStr">
        <is>
          <t>对不符合强制性能耗限额标准的燃煤发电企业，由相关部门责令限期整改，逾期未完成整改或整改后仍不达标的，纳入差别化电价范围并依法采取关停措施。</t>
        </is>
      </c>
      <c r="AQ68" s="305" t="inlineStr">
        <is>
          <t>其他激励或支持</t>
        </is>
      </c>
      <c r="AR68" s="305" t="inlineStr">
        <is>
          <t>国家鼓励燃煤发电企业对标1级先进值开展节能降碳改造，通过煤电低碳化改造行动、节能审查和绿色电力认证引导和支持先进产能提升。</t>
        </is>
      </c>
      <c r="AS68" s="305" t="inlineStr">
        <is>
          <t>N/A</t>
        </is>
      </c>
      <c r="AT68" s="305" t="inlineStr">
        <is>
          <t>N/A</t>
        </is>
      </c>
      <c r="AU68" s="305" t="inlineStr">
        <is>
          <t>D35</t>
        </is>
      </c>
      <c r="AV68" s="305" t="inlineStr">
        <is>
          <t>CO2</t>
        </is>
      </c>
      <c r="AW68" s="305" t="inlineStr">
        <is>
          <t>正向</t>
        </is>
      </c>
      <c r="AX68" s="305" t="inlineStr">
        <is>
          <t>节能；污染防治</t>
        </is>
      </c>
      <c r="AY68" s="305" t="inlineStr">
        <is>
          <t>GB 21258-2024 燃煤发电机组单位产品能源消耗限额</t>
        </is>
      </c>
      <c r="AZ68" s="305" t="inlineStr">
        <is>
          <t>https://openstd.samr.gov.cn/bzgk/std/newGbInfo?hcno=5ECDC8DD7CCBDCBA21C3103D8473A77F</t>
        </is>
      </c>
      <c r="BA68" s="305" t="inlineStr">
        <is>
          <t>N/A</t>
        </is>
      </c>
    </row>
    <row r="69">
      <c r="A69" s="305" t="inlineStr">
        <is>
          <t>CHNPRFEILI04S000</t>
        </is>
      </c>
      <c r="B69" s="305" t="inlineStr">
        <is>
          <t>工具</t>
        </is>
      </c>
      <c r="C69" s="305" t="inlineStr">
        <is>
          <t>绩效标准</t>
        </is>
      </c>
      <c r="D69" s="305" t="inlineStr">
        <is>
          <t>单位产品能源消耗限额</t>
        </is>
      </c>
      <c r="E69" s="305" t="inlineStr">
        <is>
          <t>工业</t>
        </is>
      </c>
      <c r="F69" s="305" t="inlineStr">
        <is>
          <t>煤炭开采</t>
        </is>
      </c>
      <c r="G69" s="305" t="inlineStr">
        <is>
          <t>煤炭开采单位产品能源消耗限额</t>
        </is>
      </c>
      <c r="H69" s="305" t="inlineStr">
        <is>
          <t>Norm of Energy Consumption per Unit Production of Coal Mining</t>
        </is>
      </c>
      <c r="I69" s="305" t="inlineStr">
        <is>
          <t>N/A</t>
        </is>
      </c>
      <c r="J69" s="305" t="inlineStr">
        <is>
          <t>GB 29445-2025《煤炭开采单位产品能源消耗限额》是强制性国家标准，于2025年8月1日发布，2026年8月1日实施，整合替代GB 29444-2012（井工开采）和GB 29445-2012（露天开采）。适用于煤炭开采企业单位产品能耗的计算、考核，以及新建企业的能耗控制。能耗限额等级分为3级（1级最低），其中3级为限定值（存量企业最低要求）、2级为准入值（新建企业要求）、1级为先进值。按开采方式（井工/露天）和矿井生产能力分级设定限值。</t>
        </is>
      </c>
      <c r="K69" s="305" t="inlineStr">
        <is>
          <t>能源效率；节能</t>
        </is>
      </c>
      <c r="L69" s="305" t="inlineStr">
        <is>
          <t>直接</t>
        </is>
      </c>
      <c r="M69" s="305" t="inlineStr">
        <is>
          <t>供给侧</t>
        </is>
      </c>
      <c r="N69" s="305" t="inlineStr">
        <is>
          <t>中国</t>
        </is>
      </c>
      <c r="O69" s="305" t="inlineStr">
        <is>
          <t>国家</t>
        </is>
      </c>
      <c r="P69" s="305" t="inlineStr">
        <is>
          <t>N/A</t>
        </is>
      </c>
      <c r="Q69" s="305" t="inlineStr">
        <is>
          <t>31/12/2012</t>
        </is>
      </c>
      <c r="R69" s="305" t="inlineStr">
        <is>
          <t>01/10/2013</t>
        </is>
      </c>
      <c r="S69" s="305" t="inlineStr">
        <is>
          <t>N/A</t>
        </is>
      </c>
      <c r="T69" s="305" t="inlineStr">
        <is>
          <t>01/08/2025</t>
        </is>
      </c>
      <c r="U69" s="305" t="inlineStr">
        <is>
          <t>2025年8月1日发布GB 29445-2025，整合替代GB 29444-2012和GB 29445-2012，将井工开采和露天开采两部标准合并为一，更新各级能耗限额指标。</t>
        </is>
      </c>
      <c r="V69" s="305">
        <f>IF(R69="","生效",IF(R69="N/A","生效",IF(TODAY()&lt;DATE(VALUE(RIGHT(R69,4)),VALUE(MID(R69,4,2)),VALUE(LEFT(R69,2))),"计划实施",IF(S69="","生效",IF(S69="N/A","生效",IF(TODAY()&lt;DATE(VALUE(RIGHT(S69,4)),VALUE(MID(S69,4,2)),VALUE(LEFT(S69,2))),"生效","已终止"))))))</f>
        <v/>
      </c>
      <c r="W69" s="305" t="inlineStr">
        <is>
          <t>国家市场监督管理总局；国家标准化管理委员会</t>
        </is>
      </c>
      <c r="X69" s="305" t="inlineStr">
        <is>
          <t>煤炭开采生产系统</t>
        </is>
      </c>
      <c r="Y69" s="305" t="inlineStr">
        <is>
          <t>新建；既有</t>
        </is>
      </c>
      <c r="Z69" s="305" t="inlineStr">
        <is>
          <t>煤炭开采企业的井工开采或露天开采生产系统，包括采掘、运输、提升、通风、排水、照明等主要生产环节及辅助生产系统。</t>
        </is>
      </c>
      <c r="AA69" s="305" t="inlineStr">
        <is>
          <t>N/A</t>
        </is>
      </c>
      <c r="AB69" s="305" t="inlineStr">
        <is>
          <t>N/A</t>
        </is>
      </c>
      <c r="AC69" s="305" t="inlineStr">
        <is>
          <t>企业</t>
        </is>
      </c>
      <c r="AD69" s="305" t="inlineStr">
        <is>
          <t>在中国境内运营煤炭开采企业的运营商。</t>
        </is>
      </c>
      <c r="AE69" s="305" t="inlineStr">
        <is>
          <t>生产</t>
        </is>
      </c>
      <c r="AF69" s="305" t="inlineStr">
        <is>
          <t>煤炭开采生产系统的运行活动。现有企业须达到3级限定值，新建企业须达到2级准入值。</t>
        </is>
      </c>
      <c r="AG69" s="305" t="inlineStr">
        <is>
          <t>3级</t>
        </is>
      </c>
      <c r="AH69" s="305" t="inlineStr">
        <is>
          <t>能耗限额等级</t>
        </is>
      </c>
      <c r="AI69" s="305" t="inlineStr">
        <is>
          <t>能耗限额等级分为3级（1级最低即最先进），3级为限定值（存量企业最低要求），2级为准入值（新建企业要求），1级为先进值。以吨原煤综合能耗（kgce/t）为评价指标，按开采方式（井工/露天）和矿井生产能力分级设定限值。</t>
        </is>
      </c>
      <c r="AJ69" s="305" t="inlineStr">
        <is>
          <t>1）现有煤炭开采企业须达到3级限定值方可继续运营，未达标者须限期改造或淘汰；2）新建煤炭开采项目须达到2级准入值方可投产；3）1级先进值用于引导行业节能标杆。</t>
        </is>
      </c>
      <c r="AK69" s="305" t="inlineStr">
        <is>
          <t>N/A</t>
        </is>
      </c>
      <c r="AL69" s="305" t="inlineStr">
        <is>
          <t>N/A</t>
        </is>
      </c>
      <c r="AM69" s="305" t="inlineStr">
        <is>
          <t>政府机构开展的监督检查；企业能耗数据报告</t>
        </is>
      </c>
      <c r="AN69" s="305" t="inlineStr">
        <is>
          <t>市场监督管理部门和能源主管部门对煤炭开采企业进行能耗限额标准执行情况监督检查；企业须按规定报送年度能源消耗数据，接受节能监察。</t>
        </is>
      </c>
      <c r="AO69" s="305" t="inlineStr">
        <is>
          <t>合规命令；罚款；差别化电价；淘汰关停</t>
        </is>
      </c>
      <c r="AP69" s="305" t="inlineStr">
        <is>
          <t>对不符合强制性能耗限额标准的煤炭开采企业，由相关部门责令限期整改，逾期未完成整改或整改后仍不达标的，纳入差别化电价范围并依法予以淘汰关停。</t>
        </is>
      </c>
      <c r="AQ69" s="305" t="inlineStr">
        <is>
          <t>其他激励或支持</t>
        </is>
      </c>
      <c r="AR69" s="305" t="inlineStr">
        <is>
          <t>国家鼓励煤炭开采企业对标1级先进值开展节能降碳改造，通过节能审查和绿色矿山建设引导和支持先进产能提升。</t>
        </is>
      </c>
      <c r="AS69" s="305" t="inlineStr">
        <is>
          <t>N/A</t>
        </is>
      </c>
      <c r="AT69" s="305" t="inlineStr">
        <is>
          <t>N/A</t>
        </is>
      </c>
      <c r="AU69" s="305" t="inlineStr">
        <is>
          <t>B05</t>
        </is>
      </c>
      <c r="AV69" s="305" t="inlineStr">
        <is>
          <t>CO2</t>
        </is>
      </c>
      <c r="AW69" s="305" t="inlineStr">
        <is>
          <t>正向</t>
        </is>
      </c>
      <c r="AX69" s="305" t="inlineStr">
        <is>
          <t>节能</t>
        </is>
      </c>
      <c r="AY69" s="305" t="inlineStr">
        <is>
          <t>GB 29445-2025 煤炭开采单位产品能源消耗限额</t>
        </is>
      </c>
      <c r="AZ69" s="305" t="inlineStr">
        <is>
          <t>https://openstd.samr.gov.cn/bzgk/std/newGbInfo?hcno=7043EB594BD5ABD2DFA696645B96B0CF</t>
        </is>
      </c>
      <c r="BA69" s="305" t="inlineStr">
        <is>
          <t>GB 29444-2012 (superseded, coal mines): https://openstd.samr.gov.cn/bzgk/std/newGbInfo?hcno=F2264FE27AD4688868A72C4DD87F77B0; GB 29445-2012 (superseded, open-pit mining): https://openstd.samr.gov.cn/bzgk/std/newGbInfo?hcno=7C2A5E9D8333A6111451DDFEBECF6A64</t>
        </is>
      </c>
    </row>
    <row r="70">
      <c r="A70" s="305" t="inlineStr">
        <is>
          <t>CHNPRFEILI05S000</t>
        </is>
      </c>
      <c r="B70" s="305" t="inlineStr">
        <is>
          <t>工具</t>
        </is>
      </c>
      <c r="C70" s="305" t="inlineStr">
        <is>
          <t>绩效标准</t>
        </is>
      </c>
      <c r="D70" s="305" t="inlineStr">
        <is>
          <t>单位产品能源消耗限额</t>
        </is>
      </c>
      <c r="E70" s="305" t="inlineStr">
        <is>
          <t>工业</t>
        </is>
      </c>
      <c r="F70" s="305" t="inlineStr">
        <is>
          <t>钢铁行业</t>
        </is>
      </c>
      <c r="G70" s="305" t="inlineStr">
        <is>
          <t>粗钢生产主要工序单位产品能源消耗限额</t>
        </is>
      </c>
      <c r="H70" s="305" t="inlineStr">
        <is>
          <t>Norm of Energy Consumption per Unit Production of Main Processes of Crude Steel</t>
        </is>
      </c>
      <c r="I70" s="305" t="inlineStr">
        <is>
          <t>N/A</t>
        </is>
      </c>
      <c r="J70" s="305" t="inlineStr">
        <is>
          <t>GB 21256-2025《粗钢生产主要工序单位产品能源消耗限额》是强制性国家标准，于2025年6月30日发布，2026年7月1日实施，替代GB 21256-2013。适用于钢铁企业的烧结、球团、高炉、转炉和电弧炉工序单位产品能耗的计算、评价以及新建、改建项目的能耗控制。能耗限额等级分为3级（1级最低），其中3级为限定值（存量企业最低要求）、2级为准入值（新建及改扩建项目要求）、1级为先进值。各工序按工艺路线和生产规模分级设定能耗限值。</t>
        </is>
      </c>
      <c r="K70" s="305" t="inlineStr">
        <is>
          <t>能源效率；节能</t>
        </is>
      </c>
      <c r="L70" s="305" t="inlineStr">
        <is>
          <t>直接</t>
        </is>
      </c>
      <c r="M70" s="305" t="inlineStr">
        <is>
          <t>供给侧</t>
        </is>
      </c>
      <c r="N70" s="305" t="inlineStr">
        <is>
          <t>中国</t>
        </is>
      </c>
      <c r="O70" s="305" t="inlineStr">
        <is>
          <t>国家</t>
        </is>
      </c>
      <c r="P70" s="305" t="inlineStr">
        <is>
          <t>N/A</t>
        </is>
      </c>
      <c r="Q70" s="305" t="inlineStr">
        <is>
          <t>03/12/2007</t>
        </is>
      </c>
      <c r="R70" s="305" t="inlineStr">
        <is>
          <t>01/06/2008</t>
        </is>
      </c>
      <c r="S70" s="305" t="inlineStr">
        <is>
          <t>N/A</t>
        </is>
      </c>
      <c r="T70" s="305" t="inlineStr">
        <is>
          <t>30/06/2025</t>
        </is>
      </c>
      <c r="U70" s="305" t="inlineStr">
        <is>
          <t>2025年6月30日发布GB 21256-2025替代GB 21256-2013，更新各级能耗限额指标，新增电弧炉短流程工序限额要求，增加客观因素修正系数体系。</t>
        </is>
      </c>
      <c r="V70" s="305">
        <f>IF(R70="","生效",IF(R70="N/A","生效",IF(TODAY()&lt;DATE(VALUE(RIGHT(R70,4)),VALUE(MID(R70,4,2)),VALUE(LEFT(R70,2))),"计划实施",IF(S70="","生效",IF(S70="N/A","生效",IF(TODAY()&lt;DATE(VALUE(RIGHT(S70,4)),VALUE(MID(S70,4,2)),VALUE(LEFT(S70,2))),"生效","已终止"))))))</f>
        <v/>
      </c>
      <c r="W70" s="305" t="inlineStr">
        <is>
          <t>国家市场监督管理总局；国家标准化管理委员会</t>
        </is>
      </c>
      <c r="X70" s="305" t="inlineStr">
        <is>
          <t>粗钢生产主要工序</t>
        </is>
      </c>
      <c r="Y70" s="305" t="inlineStr">
        <is>
          <t>新建；既有</t>
        </is>
      </c>
      <c r="Z70" s="305" t="inlineStr">
        <is>
          <t>钢铁企业的烧结、球团、高炉炼铁、转炉炼钢和电弧炉炼钢工序的生产装置。</t>
        </is>
      </c>
      <c r="AA70" s="305" t="inlineStr">
        <is>
          <t>N/A</t>
        </is>
      </c>
      <c r="AB70" s="305" t="inlineStr">
        <is>
          <t>N/A</t>
        </is>
      </c>
      <c r="AC70" s="305" t="inlineStr">
        <is>
          <t>企业</t>
        </is>
      </c>
      <c r="AD70" s="305" t="inlineStr">
        <is>
          <t>在中国境内运营钢铁生产工序的企业。</t>
        </is>
      </c>
      <c r="AE70" s="305" t="inlineStr">
        <is>
          <t>生产</t>
        </is>
      </c>
      <c r="AF70" s="305" t="inlineStr">
        <is>
          <t>粗钢生产主要工序（烧结、球团、高炉、转炉、电弧炉）的运行活动。现有工序须达到3级限定值，新建及改扩建工序须达到2级准入值。</t>
        </is>
      </c>
      <c r="AG70" s="305" t="inlineStr">
        <is>
          <t>3级</t>
        </is>
      </c>
      <c r="AH70" s="305" t="inlineStr">
        <is>
          <t>能耗限额等级</t>
        </is>
      </c>
      <c r="AI70" s="305" t="inlineStr">
        <is>
          <t>能耗限额等级分为3级（1级最低即最先进），3级为限定值（存量企业最低要求），2级为准入值（新建及改扩建项目要求），1级为先进值。以单位产品综合能耗（kgce/t）为评价指标，按工序（烧结、球团、高炉、转炉、电弧炉）、工艺路线和产能规模分级设定限值。对影响能耗的客观因素（如原料品位、产品规格等）设有修正系数。</t>
        </is>
      </c>
      <c r="AJ70" s="305" t="inlineStr">
        <is>
          <t>1）现有钢铁企业各主要工序须达到3级限定值方可继续运营，未达标者须限期改造或淘汰；2）新建及改扩建钢铁项目各工序须达到2级准入值方可投产；3）1级先进值用于引导行业节能标杆。</t>
        </is>
      </c>
      <c r="AK70" s="305" t="inlineStr">
        <is>
          <t>N/A</t>
        </is>
      </c>
      <c r="AL70" s="305" t="inlineStr">
        <is>
          <t>N/A</t>
        </is>
      </c>
      <c r="AM70" s="305" t="inlineStr">
        <is>
          <t>政府机构开展的监督检查；企业能耗数据报告</t>
        </is>
      </c>
      <c r="AN70" s="305" t="inlineStr">
        <is>
          <t>市场监督管理部门和工业和信息化主管部门对钢铁企业进行能耗限额标准执行情况监督检查；企业须按规定报送年度能源消耗数据，接受节能监察和行业监管。</t>
        </is>
      </c>
      <c r="AO70" s="305" t="inlineStr">
        <is>
          <t>合规命令；罚款；差别化电价；淘汰关停</t>
        </is>
      </c>
      <c r="AP70" s="305" t="inlineStr">
        <is>
          <t>对不符合强制性能耗限额标准的钢铁企业，由相关部门责令限期整改，逾期未完成整改或整改后仍不达标的，纳入差别化电价范围并依法采取淘汰关停措施。</t>
        </is>
      </c>
      <c r="AQ70" s="305" t="inlineStr">
        <is>
          <t>其他激励或支持</t>
        </is>
      </c>
      <c r="AR70" s="305" t="inlineStr">
        <is>
          <t>国家鼓励钢铁企业对标1级先进值开展节能降碳改造，通过节能审查、钢铁行业节能降碳改造攻坚行动和产能置换政策引导和支持先进产能提升、落后产能退出。</t>
        </is>
      </c>
      <c r="AS70" s="305" t="inlineStr">
        <is>
          <t>N/A</t>
        </is>
      </c>
      <c r="AT70" s="305" t="inlineStr">
        <is>
          <t>N/A</t>
        </is>
      </c>
      <c r="AU70" s="305" t="inlineStr">
        <is>
          <t>C24</t>
        </is>
      </c>
      <c r="AV70" s="305" t="inlineStr">
        <is>
          <t>CO2</t>
        </is>
      </c>
      <c r="AW70" s="305" t="inlineStr">
        <is>
          <t>正向</t>
        </is>
      </c>
      <c r="AX70" s="305" t="inlineStr">
        <is>
          <t>节能；污染防治</t>
        </is>
      </c>
      <c r="AY70" s="305" t="inlineStr">
        <is>
          <t>GB 21256-2025 粗钢生产主要工序单位产品能源消耗限额</t>
        </is>
      </c>
      <c r="AZ70" s="305" t="inlineStr">
        <is>
          <t>https://openstd.samr.gov.cn/bzgk/std/newGbInfo?hcno=3BB9B7A579C230D931EF7F45E2DA5C05</t>
        </is>
      </c>
      <c r="BA70" s="305" t="inlineStr">
        <is>
          <t>GB 21256-2013 (superseded): https://openstd.samr.gov.cn/bzgk/std/newGbInfo?hcno=93D6F65AC0C5739DDA47EB0FF9B62D73</t>
        </is>
      </c>
    </row>
    <row r="71">
      <c r="A71" s="305" t="inlineStr">
        <is>
          <t>CHNPRFEILI06S000</t>
        </is>
      </c>
      <c r="B71" s="305" t="inlineStr">
        <is>
          <t>工具</t>
        </is>
      </c>
      <c r="C71" s="305" t="inlineStr">
        <is>
          <t>绩效标准</t>
        </is>
      </c>
      <c r="D71" s="305" t="inlineStr">
        <is>
          <t>单位产品能源消耗限额</t>
        </is>
      </c>
      <c r="E71" s="305" t="inlineStr">
        <is>
          <t>工业</t>
        </is>
      </c>
      <c r="F71" s="305" t="inlineStr">
        <is>
          <t>化工；纺织</t>
        </is>
      </c>
      <c r="G71" s="305" t="inlineStr">
        <is>
          <t>化学纤维单位产品能源消耗限额</t>
        </is>
      </c>
      <c r="H71" s="305" t="inlineStr">
        <is>
          <t>Norm of Energy Consumption per Unit Production of Chemical Fibers</t>
        </is>
      </c>
      <c r="I71" s="305" t="inlineStr">
        <is>
          <t>N/A</t>
        </is>
      </c>
      <c r="J71" s="305" t="inlineStr">
        <is>
          <t>GB 36889-2025《化学纤维单位产品能源消耗限额》是强制性国家标准，替代GB 36889-2018。适用于各类化学纤维（包括涤纶、锦纶、腈纶、氨纶、粘胶纤维等）生产企业单位产品能耗的计算、考核，以及新建及改扩建项目的能耗控制。能耗限额等级分为3级（1级最低），其中3级为限定值（存量企业最低要求）、2级为准入值（新建及改扩建项目要求）、1级为先进值。按纤维品种和生产工艺路线分级设定能耗限值。</t>
        </is>
      </c>
      <c r="K71" s="305" t="inlineStr">
        <is>
          <t>能源效率；节能</t>
        </is>
      </c>
      <c r="L71" s="305" t="inlineStr">
        <is>
          <t>直接</t>
        </is>
      </c>
      <c r="M71" s="305" t="inlineStr">
        <is>
          <t>供给侧</t>
        </is>
      </c>
      <c r="N71" s="305" t="inlineStr">
        <is>
          <t>中国</t>
        </is>
      </c>
      <c r="O71" s="305" t="inlineStr">
        <is>
          <t>国家</t>
        </is>
      </c>
      <c r="P71" s="305" t="inlineStr">
        <is>
          <t>N/A</t>
        </is>
      </c>
      <c r="Q71" s="305" t="inlineStr">
        <is>
          <t>19/11/2018</t>
        </is>
      </c>
      <c r="R71" s="305" t="inlineStr">
        <is>
          <t>01/12/2019</t>
        </is>
      </c>
      <c r="S71" s="305" t="inlineStr">
        <is>
          <t>N/A</t>
        </is>
      </c>
      <c r="T71" s="305" t="inlineStr">
        <is>
          <t>30/05/2025</t>
        </is>
      </c>
      <c r="U71" s="305" t="inlineStr">
        <is>
          <t>2025年5月30日发布GB 36889-2025替代GB 36889-2018，大幅扩展覆盖纤维品种（新增粘胶纤维、锦纶6、氨纶、维纶、腈纶、丙纶、超高分子量聚乙烯纤维等），更新各级能耗限额指标。</t>
        </is>
      </c>
      <c r="V71" s="305">
        <f>IF(R71="","生效",IF(R71="N/A","生效",IF(TODAY()&lt;DATE(VALUE(RIGHT(R71,4)),VALUE(MID(R71,4,2)),VALUE(LEFT(R71,2))),"计划实施",IF(S71="","生效",IF(S71="N/A","生效",IF(TODAY()&lt;DATE(VALUE(RIGHT(S71,4)),VALUE(MID(S71,4,2)),VALUE(LEFT(S71,2))),"生效","已终止"))))))</f>
        <v/>
      </c>
      <c r="W71" s="305" t="inlineStr">
        <is>
          <t>国家市场监督管理总局；国家标准化管理委员会</t>
        </is>
      </c>
      <c r="X71" s="305" t="inlineStr">
        <is>
          <t>化学纤维生产装置</t>
        </is>
      </c>
      <c r="Y71" s="305" t="inlineStr">
        <is>
          <t>新建；既有</t>
        </is>
      </c>
      <c r="Z71" s="305" t="inlineStr">
        <is>
          <t>各类化学纤维（含涤纶、锦纶、腈纶、氨纶、粘胶纤维等）的生产装置，包括聚合、纺丝、后处理等工序。</t>
        </is>
      </c>
      <c r="AA71" s="305" t="inlineStr">
        <is>
          <t>N/A</t>
        </is>
      </c>
      <c r="AB71" s="305" t="inlineStr">
        <is>
          <t>N/A</t>
        </is>
      </c>
      <c r="AC71" s="305" t="inlineStr">
        <is>
          <t>企业</t>
        </is>
      </c>
      <c r="AD71" s="305" t="inlineStr">
        <is>
          <t>在中国境内运营化学纤维生产装置的企业。</t>
        </is>
      </c>
      <c r="AE71" s="305" t="inlineStr">
        <is>
          <t>生产</t>
        </is>
      </c>
      <c r="AF71" s="305" t="inlineStr">
        <is>
          <t>化学纤维生产装置的运行活动。现有企业须达到3级限定值，新建及改扩建企业须达到2级准入值。</t>
        </is>
      </c>
      <c r="AG71" s="305" t="inlineStr">
        <is>
          <t>3级</t>
        </is>
      </c>
      <c r="AH71" s="305" t="inlineStr">
        <is>
          <t>能耗限额等级</t>
        </is>
      </c>
      <c r="AI71" s="305" t="inlineStr">
        <is>
          <t>能耗限额等级分为3级（1级最低即最先进），3级为限定值（存量企业最低要求），2级为准入值（新建及改扩建项目要求），1级为先进值。以单位产品综合能耗（kgce/t）为评价指标，按纤维品种（涤纶短纤/长丝、锦纶、腈纶、氨纶、粘胶纤维等）和生产工艺路线分级设定限值。</t>
        </is>
      </c>
      <c r="AJ71" s="305" t="inlineStr">
        <is>
          <t>1）现有化学纤维生产企业须达到3级限定值方可继续运营，未达标者须限期改造或淘汰；2）新建及改扩建化学纤维项目须达到2级准入值方可投产；3）1级先进值用于引导行业节能标杆。</t>
        </is>
      </c>
      <c r="AK71" s="305" t="inlineStr">
        <is>
          <t>N/A</t>
        </is>
      </c>
      <c r="AL71" s="305" t="inlineStr">
        <is>
          <t>N/A</t>
        </is>
      </c>
      <c r="AM71" s="305" t="inlineStr">
        <is>
          <t>政府机构开展的监督检查；企业能耗数据报告</t>
        </is>
      </c>
      <c r="AN71" s="305" t="inlineStr">
        <is>
          <t>市场监督管理部门对化学纤维生产企业进行能耗限额标准执行情况监督检查；企业须按规定报送年度能源消耗数据，接受节能监察。</t>
        </is>
      </c>
      <c r="AO71" s="305" t="inlineStr">
        <is>
          <t>合规命令；罚款；差别化电价；淘汰关停</t>
        </is>
      </c>
      <c r="AP71" s="305" t="inlineStr">
        <is>
          <t>对不符合强制性能耗限额标准的化学纤维生产企业，由相关部门责令限期整改，逾期未完成整改或整改后仍不达标的，纳入差别化电价范围并依法予以淘汰关停。</t>
        </is>
      </c>
      <c r="AQ71" s="305" t="inlineStr">
        <is>
          <t>其他激励或支持</t>
        </is>
      </c>
      <c r="AR71" s="305" t="inlineStr">
        <is>
          <t>国家鼓励化学纤维生产企业对标1级先进值开展节能降碳改造，通过节能审查和绿色工厂认定引导和支持先进产能提升。</t>
        </is>
      </c>
      <c r="AS71" s="305" t="inlineStr">
        <is>
          <t>N/A</t>
        </is>
      </c>
      <c r="AT71" s="305" t="inlineStr">
        <is>
          <t>N/A</t>
        </is>
      </c>
      <c r="AU71" s="305" t="inlineStr">
        <is>
          <t>C20</t>
        </is>
      </c>
      <c r="AV71" s="305" t="inlineStr">
        <is>
          <t>CO2</t>
        </is>
      </c>
      <c r="AW71" s="305" t="inlineStr">
        <is>
          <t>正向</t>
        </is>
      </c>
      <c r="AX71" s="305" t="inlineStr">
        <is>
          <t>节能</t>
        </is>
      </c>
      <c r="AY71" s="305" t="inlineStr">
        <is>
          <t>GB 36889-2025 化学纤维单位产品能源消耗限额</t>
        </is>
      </c>
      <c r="AZ71" s="305" t="inlineStr">
        <is>
          <t>https://openstd.samr.gov.cn/bzgk/std/newGbInfo?hcno=405998A5A2F978987A9B9DA1CFFF4AE3</t>
        </is>
      </c>
      <c r="BA71" s="305" t="inlineStr">
        <is>
          <t>GB 36889-2018 (superseded): https://openstd.samr.gov.cn/bzgk/std/newGbInfo?hcno=6261C9DF1A3A6283D026FE58AE0CEF73</t>
        </is>
      </c>
    </row>
    <row r="72">
      <c r="A72" s="305" t="inlineStr">
        <is>
          <t>CHNPRFEILI07S000</t>
        </is>
      </c>
      <c r="B72" s="305" t="inlineStr">
        <is>
          <t>工具</t>
        </is>
      </c>
      <c r="C72" s="305" t="inlineStr">
        <is>
          <t>绩效标准</t>
        </is>
      </c>
      <c r="D72" s="305" t="inlineStr">
        <is>
          <t>单位产品能源消耗限额</t>
        </is>
      </c>
      <c r="E72" s="305" t="inlineStr">
        <is>
          <t>工业</t>
        </is>
      </c>
      <c r="F72" s="305" t="inlineStr">
        <is>
          <t>炼焦行业</t>
        </is>
      </c>
      <c r="G72" s="305" t="inlineStr">
        <is>
          <t>焦炭单位产品能源消耗限额</t>
        </is>
      </c>
      <c r="H72" s="305" t="inlineStr">
        <is>
          <t>Norm of Energy Consumption per Unit Production of Coke</t>
        </is>
      </c>
      <c r="I72" s="305" t="inlineStr">
        <is>
          <t>N/A</t>
        </is>
      </c>
      <c r="J72" s="305" t="inlineStr">
        <is>
          <t>GB 21342-2025《焦炭单位产品能源消耗限额》是强制性国家标准，于2025年4月25日发布，2026年5月1日实施，替代GB 21342-2013。适用于常规焦炉生产企业焦炭单位产品能耗的计算、考核，以及新建及改扩建项目的能耗控制。能耗限额等级分为3级（1级最低），其中3级为限定值（存量企业最低要求）、2级为准入值（新建及改扩建项目要求）、1级为先进值。按焦炉类型和生产规模分级设定能耗限值，并设有影响吨焦能耗的客观因素修正方法。</t>
        </is>
      </c>
      <c r="K72" s="305" t="inlineStr">
        <is>
          <t>能源效率；节能</t>
        </is>
      </c>
      <c r="L72" s="305" t="inlineStr">
        <is>
          <t>直接</t>
        </is>
      </c>
      <c r="M72" s="305" t="inlineStr">
        <is>
          <t>供给侧</t>
        </is>
      </c>
      <c r="N72" s="305" t="inlineStr">
        <is>
          <t>中国</t>
        </is>
      </c>
      <c r="O72" s="305" t="inlineStr">
        <is>
          <t>国家</t>
        </is>
      </c>
      <c r="P72" s="305" t="inlineStr">
        <is>
          <t>N/A</t>
        </is>
      </c>
      <c r="Q72" s="305" t="inlineStr">
        <is>
          <t>09/01/2008</t>
        </is>
      </c>
      <c r="R72" s="305" t="inlineStr">
        <is>
          <t>01/06/2008</t>
        </is>
      </c>
      <c r="S72" s="305" t="inlineStr">
        <is>
          <t>N/A</t>
        </is>
      </c>
      <c r="T72" s="305" t="inlineStr">
        <is>
          <t>25/04/2025</t>
        </is>
      </c>
      <c r="U72" s="305" t="inlineStr">
        <is>
          <t>2025年4月25日发布GB 21342-2025替代GB 21342-2013，更新各级能耗限额指标，新增客观因素修正方法，通过数学模型计算各工序吨焦能耗。</t>
        </is>
      </c>
      <c r="V72" s="305">
        <f>IF(R72="","生效",IF(R72="N/A","生效",IF(TODAY()&lt;DATE(VALUE(RIGHT(R72,4)),VALUE(MID(R72,4,2)),VALUE(LEFT(R72,2))),"计划实施",IF(S72="","生效",IF(S72="N/A","生效",IF(TODAY()&lt;DATE(VALUE(RIGHT(S72,4)),VALUE(MID(S72,4,2)),VALUE(LEFT(S72,2))),"生效","已终止"))))))</f>
        <v/>
      </c>
      <c r="W72" s="305" t="inlineStr">
        <is>
          <t>国家市场监督管理总局；国家标准化管理委员会</t>
        </is>
      </c>
      <c r="X72" s="305" t="inlineStr">
        <is>
          <t>焦炭生产装置</t>
        </is>
      </c>
      <c r="Y72" s="305" t="inlineStr">
        <is>
          <t>新建；既有</t>
        </is>
      </c>
      <c r="Z72" s="305" t="inlineStr">
        <is>
          <t>常规焦炉（顶装焦炉和捣固焦炉）生产焦炭的装置，包括备煤、炼焦、熄焦和煤气净化等工序。</t>
        </is>
      </c>
      <c r="AA72" s="305" t="inlineStr">
        <is>
          <t>N/A</t>
        </is>
      </c>
      <c r="AB72" s="305" t="inlineStr">
        <is>
          <t>N/A</t>
        </is>
      </c>
      <c r="AC72" s="305" t="inlineStr">
        <is>
          <t>企业</t>
        </is>
      </c>
      <c r="AD72" s="305" t="inlineStr">
        <is>
          <t>在中国境内运营焦炭生产装置的企业。</t>
        </is>
      </c>
      <c r="AE72" s="305" t="inlineStr">
        <is>
          <t>生产</t>
        </is>
      </c>
      <c r="AF72" s="305" t="inlineStr">
        <is>
          <t>焦炭生产装置的运行活动。现有企业须达到3级限定值，新建及改扩建企业须达到2级准入值。</t>
        </is>
      </c>
      <c r="AG72" s="305" t="inlineStr">
        <is>
          <t>3级</t>
        </is>
      </c>
      <c r="AH72" s="305" t="inlineStr">
        <is>
          <t>能耗限额等级</t>
        </is>
      </c>
      <c r="AI72" s="305" t="inlineStr">
        <is>
          <t>能耗限额等级分为3级（1级最低即最先进），3级为限定值（存量企业最低要求），2级为准入值（新建及改扩建项目要求），1级为先进值。以单位产品综合能耗（kgce/t）为评价指标，按焦炉类型（顶装/捣固）和生产规模分级设定限值，设有影响吨焦能耗的客观因素修正方法（如原料煤性质、焦炭质量要求等）。</t>
        </is>
      </c>
      <c r="AJ72" s="305" t="inlineStr">
        <is>
          <t>1）现有焦炭生产企业须达到3级限定值方可继续运营，未达标者须限期改造或淘汰；2）新建及改扩建焦炭项目须达到2级准入值方可投产；3）1级先进值用于引导行业节能标杆。</t>
        </is>
      </c>
      <c r="AK72" s="305" t="inlineStr">
        <is>
          <t>N/A</t>
        </is>
      </c>
      <c r="AL72" s="305" t="inlineStr">
        <is>
          <t>N/A</t>
        </is>
      </c>
      <c r="AM72" s="305" t="inlineStr">
        <is>
          <t>政府机构开展的监督检查；企业能耗数据报告</t>
        </is>
      </c>
      <c r="AN72" s="305" t="inlineStr">
        <is>
          <t>市场监督管理部门和工业和信息化主管部门对焦炭生产企业进行能耗限额标准执行情况监督检查；企业须按规定报送年度能源消耗数据，接受节能监察和行业监管。</t>
        </is>
      </c>
      <c r="AO72" s="305" t="inlineStr">
        <is>
          <t>合规命令；罚款；差别化电价；淘汰关停</t>
        </is>
      </c>
      <c r="AP72" s="305" t="inlineStr">
        <is>
          <t>对不符合强制性能耗限额标准的焦炭生产企业，由相关部门责令限期整改，逾期未完成整改或整改后仍不达标的，纳入差别化电价范围并依法予以淘汰关停。</t>
        </is>
      </c>
      <c r="AQ72" s="305" t="inlineStr">
        <is>
          <t>其他激励或支持</t>
        </is>
      </c>
      <c r="AR72" s="305" t="inlineStr">
        <is>
          <t>国家鼓励焦炭生产企业对标1级先进值开展节能降碳改造，通过节能审查和重点行业节能降碳改造攻坚行动引导和支持先进产能提升。</t>
        </is>
      </c>
      <c r="AS72" s="305" t="inlineStr">
        <is>
          <t>N/A</t>
        </is>
      </c>
      <c r="AT72" s="305" t="inlineStr">
        <is>
          <t>N/A</t>
        </is>
      </c>
      <c r="AU72" s="305" t="inlineStr">
        <is>
          <t>C19</t>
        </is>
      </c>
      <c r="AV72" s="305" t="inlineStr">
        <is>
          <t>CO2</t>
        </is>
      </c>
      <c r="AW72" s="305" t="inlineStr">
        <is>
          <t>正向</t>
        </is>
      </c>
      <c r="AX72" s="305" t="inlineStr">
        <is>
          <t>节能</t>
        </is>
      </c>
      <c r="AY72" s="305" t="inlineStr">
        <is>
          <t>GB 21342-2025 焦炭单位产品能源消耗限额</t>
        </is>
      </c>
      <c r="AZ72" s="305" t="inlineStr">
        <is>
          <t>https://openstd.samr.gov.cn/bzgk/std/newGbInfo?hcno=5DB2AFADA4980285095D82F5A23D947A</t>
        </is>
      </c>
      <c r="BA72" s="305" t="inlineStr">
        <is>
          <t>GB 21342-2013 (superseded): https://openstd.samr.gov.cn/bzgk/std/newGbInfo?hcno=B2F901BD9AC538D6E8133C123E77E315</t>
        </is>
      </c>
    </row>
    <row r="73">
      <c r="A73" s="305" t="inlineStr">
        <is>
          <t>CHNPRFEILI08S000</t>
        </is>
      </c>
      <c r="B73" s="305" t="inlineStr">
        <is>
          <t>工具</t>
        </is>
      </c>
      <c r="C73" s="305" t="inlineStr">
        <is>
          <t>绩效标准</t>
        </is>
      </c>
      <c r="D73" s="305" t="inlineStr">
        <is>
          <t>单位产品能源消耗限额</t>
        </is>
      </c>
      <c r="E73" s="305" t="inlineStr">
        <is>
          <t>工业</t>
        </is>
      </c>
      <c r="F73" s="305" t="inlineStr">
        <is>
          <t>非金属矿采选及加工</t>
        </is>
      </c>
      <c r="G73" s="305" t="inlineStr">
        <is>
          <t>石墨和萤石单位产品能源消耗限额</t>
        </is>
      </c>
      <c r="H73" s="305" t="inlineStr">
        <is>
          <t>Norm of Energy Consumption per Unit Production of Graphite and Fluorite</t>
        </is>
      </c>
      <c r="I73" s="305" t="inlineStr">
        <is>
          <t>N/A</t>
        </is>
      </c>
      <c r="J73" s="305" t="inlineStr">
        <is>
          <t>GB 45549-2025《石墨和萤石单位产品能源消耗限额》是强制性国家标准，于2025年3月28日发布，2026年4月1日实施，填补了石墨和萤石行业能耗限额国家标准空白。适用于鳞片石墨、微晶石墨、萤石块矿、萤石粉矿和萤石精矿生产企业单位产品能耗的计算、考核，以及新建及改扩建项目的能耗控制。能耗限额等级分为3级（1级最低），其中3级为限定值（存量企业最低要求）、2级为准入值（新建及改扩建项目要求）、1级为先进值。按产品类型和矿石品位分级设定限值。</t>
        </is>
      </c>
      <c r="K73" s="305" t="inlineStr">
        <is>
          <t>能源效率；节能</t>
        </is>
      </c>
      <c r="L73" s="305" t="inlineStr">
        <is>
          <t>直接</t>
        </is>
      </c>
      <c r="M73" s="305" t="inlineStr">
        <is>
          <t>供给侧</t>
        </is>
      </c>
      <c r="N73" s="305" t="inlineStr">
        <is>
          <t>中国</t>
        </is>
      </c>
      <c r="O73" s="305" t="inlineStr">
        <is>
          <t>国家</t>
        </is>
      </c>
      <c r="P73" s="305" t="inlineStr">
        <is>
          <t>N/A</t>
        </is>
      </c>
      <c r="Q73" s="305" t="inlineStr">
        <is>
          <t>28/03/2025</t>
        </is>
      </c>
      <c r="R73" s="305" t="inlineStr">
        <is>
          <t>01/04/2026</t>
        </is>
      </c>
      <c r="S73" s="305" t="inlineStr">
        <is>
          <t>N/A</t>
        </is>
      </c>
      <c r="T73" s="305" t="inlineStr">
        <is>
          <t>N/A</t>
        </is>
      </c>
      <c r="U73" s="305" t="inlineStr">
        <is>
          <t>N/A</t>
        </is>
      </c>
      <c r="V73" s="305">
        <f>IF(R73="","生效",IF(R73="N/A","生效",IF(TODAY()&lt;DATE(VALUE(RIGHT(R73,4)),VALUE(MID(R73,4,2)),VALUE(LEFT(R73,2))),"计划实施",IF(S73="","生效",IF(S73="N/A","生效",IF(TODAY()&lt;DATE(VALUE(RIGHT(S73,4)),VALUE(MID(S73,4,2)),VALUE(LEFT(S73,2))),"生效","已终止"))))))</f>
        <v/>
      </c>
      <c r="W73" s="305" t="inlineStr">
        <is>
          <t>国家市场监督管理总局；国家标准化管理委员会</t>
        </is>
      </c>
      <c r="X73" s="305" t="inlineStr">
        <is>
          <t>石墨和萤石采选加工生产系统</t>
        </is>
      </c>
      <c r="Y73" s="305" t="inlineStr">
        <is>
          <t>新建；既有</t>
        </is>
      </c>
      <c r="Z73" s="305" t="inlineStr">
        <is>
          <t>石墨采选加工（鳞片石墨和微晶石墨）生产系统，以及萤石采选加工（萤石块矿、萤石粉矿和萤石精矿）生产系统，包括破碎、磨矿、筛分/分级、浮选、浓缩压滤、烘干等主要生产系统及辅助和附属生产系统。</t>
        </is>
      </c>
      <c r="AA73" s="305" t="inlineStr">
        <is>
          <t>N/A</t>
        </is>
      </c>
      <c r="AB73" s="305" t="inlineStr">
        <is>
          <t>N/A</t>
        </is>
      </c>
      <c r="AC73" s="305" t="inlineStr">
        <is>
          <t>企业</t>
        </is>
      </c>
      <c r="AD73" s="305" t="inlineStr">
        <is>
          <t>在中国境内运营石墨或萤石采选加工生产系统的企业。</t>
        </is>
      </c>
      <c r="AE73" s="305" t="inlineStr">
        <is>
          <t>生产</t>
        </is>
      </c>
      <c r="AF73" s="305" t="inlineStr">
        <is>
          <t>石墨和萤石采选加工生产系统的运行活动。现有企业须达到3级限定值，新建及改扩建企业须达到2级准入值。</t>
        </is>
      </c>
      <c r="AG73" s="305" t="inlineStr">
        <is>
          <t>3级</t>
        </is>
      </c>
      <c r="AH73" s="305" t="inlineStr">
        <is>
          <t>能耗限额等级</t>
        </is>
      </c>
      <c r="AI73" s="305" t="inlineStr">
        <is>
          <t>能耗限额等级分为3级（1级最低即最先进），3级为限定值（存量企业最低要求），2级为准入值（新建及改扩建项目要求），1级为先进值。以单位产品综合能耗（kgce/t）为评价指标。鳞片石墨：3级≤215，2级≤150，1级≤80；微晶石墨：3级≤50，2级≤35，1级≤25。萤石块矿：3级≤15，2级≤12，1级≤10；萤石粉矿：3级≤35，2级≤30，1级≤26；萤石精矿：3级≤50，2级≤40，1级≤32。</t>
        </is>
      </c>
      <c r="AJ73" s="305" t="inlineStr">
        <is>
          <t>1）现有石墨和萤石采选加工企业须达到3级限定值方可继续运营，未达标者须限期改造或淘汰；2）新建及改扩建石墨和萤石项目须达到2级准入值方可投产；3）1级先进值用于引导行业节能标杆。</t>
        </is>
      </c>
      <c r="AK73" s="305" t="inlineStr">
        <is>
          <t>N/A</t>
        </is>
      </c>
      <c r="AL73" s="305" t="inlineStr">
        <is>
          <t>N/A</t>
        </is>
      </c>
      <c r="AM73" s="305" t="inlineStr">
        <is>
          <t>政府机构开展的监督检查；企业能耗数据报告</t>
        </is>
      </c>
      <c r="AN73" s="305" t="inlineStr">
        <is>
          <t>市场监督管理部门对石墨和萤石生产企业进行能耗限额标准执行情况监督检查；企业须按规定报送年度能源消耗数据，接受节能监察。</t>
        </is>
      </c>
      <c r="AO73" s="305" t="inlineStr">
        <is>
          <t>合规命令；罚款；差别化电价；淘汰关停</t>
        </is>
      </c>
      <c r="AP73" s="305" t="inlineStr">
        <is>
          <t>对不符合强制性能耗限额标准的石墨和萤石生产企业，由相关部门责令限期整改，逾期未完成整改或整改后仍不达标的，纳入差别化电价范围并依法予以淘汰关停。</t>
        </is>
      </c>
      <c r="AQ73" s="305" t="inlineStr">
        <is>
          <t>其他激励或支持</t>
        </is>
      </c>
      <c r="AR73" s="305" t="inlineStr">
        <is>
          <t>国家鼓励石墨和萤石生产企业对标1级先进值开展节能降碳改造，通过节能审查和绿色矿山建设引导和支持先进产能提升。实施后预计全行业能耗强度下降15%以上。</t>
        </is>
      </c>
      <c r="AS73" s="305" t="inlineStr">
        <is>
          <t>N/A</t>
        </is>
      </c>
      <c r="AT73" s="305" t="inlineStr">
        <is>
          <t>N/A</t>
        </is>
      </c>
      <c r="AU73" s="305" t="inlineStr">
        <is>
          <t>B08</t>
        </is>
      </c>
      <c r="AV73" s="305" t="inlineStr">
        <is>
          <t>CO2</t>
        </is>
      </c>
      <c r="AW73" s="305" t="inlineStr">
        <is>
          <t>正向</t>
        </is>
      </c>
      <c r="AX73" s="305" t="inlineStr">
        <is>
          <t>节能</t>
        </is>
      </c>
      <c r="AY73" s="305" t="inlineStr">
        <is>
          <t>GB 45549-2025 石墨和萤石单位产品能源消耗限额</t>
        </is>
      </c>
      <c r="AZ73" s="305" t="inlineStr">
        <is>
          <t>https://openstd.samr.gov.cn/bzgk/std/newGbInfo?hcno=065164EA34C008A87E8890885F5A1DCA</t>
        </is>
      </c>
      <c r="BA73" s="305" t="inlineStr">
        <is>
          <t>N/A</t>
        </is>
      </c>
    </row>
    <row r="74">
      <c r="A74" s="305" t="inlineStr">
        <is>
          <t>CHNPRFEILI09S000</t>
        </is>
      </c>
      <c r="B74" s="305" t="inlineStr">
        <is>
          <t>工具</t>
        </is>
      </c>
      <c r="C74" s="305" t="inlineStr">
        <is>
          <t>绩效标准</t>
        </is>
      </c>
      <c r="D74" s="305" t="inlineStr">
        <is>
          <t>单位产品能源消耗限额</t>
        </is>
      </c>
      <c r="E74" s="305" t="inlineStr">
        <is>
          <t>工业</t>
        </is>
      </c>
      <c r="F74" s="305" t="inlineStr">
        <is>
          <t>建材</t>
        </is>
      </c>
      <c r="G74" s="305" t="inlineStr">
        <is>
          <t>铝（塑）复合板单位产品能源消耗限额</t>
        </is>
      </c>
      <c r="H74" s="305" t="inlineStr">
        <is>
          <t>Norm of Energy Consumption per Unit Production of Aluminum (Plastic) Composite Panel</t>
        </is>
      </c>
      <c r="I74" s="305" t="inlineStr">
        <is>
          <t>N/A</t>
        </is>
      </c>
      <c r="J74" s="305" t="inlineStr">
        <is>
          <t>GB 30185-2025《铝（塑）复合板单位产品能源消耗限额》是强制性国家标准，于2025年2月28日发布，2026年3月1日实施，替代GB 30185-2013。适用于铝塑复合板、不燃铝复合板和装饰用铝单板生产企业单位产品能耗的计算、考核，以及新建及改扩建项目的能耗控制。能耗限额等级分为3级（1级最低），其中3级为限定值（存量企业最低要求）、2级为准入值（新建及改扩建项目要求）、1级为先进值。按产品类型分级设定能耗限值。</t>
        </is>
      </c>
      <c r="K74" s="305" t="inlineStr">
        <is>
          <t>能源效率；节能</t>
        </is>
      </c>
      <c r="L74" s="305" t="inlineStr">
        <is>
          <t>直接</t>
        </is>
      </c>
      <c r="M74" s="305" t="inlineStr">
        <is>
          <t>供给侧</t>
        </is>
      </c>
      <c r="N74" s="305" t="inlineStr">
        <is>
          <t>中国</t>
        </is>
      </c>
      <c r="O74" s="305" t="inlineStr">
        <is>
          <t>国家</t>
        </is>
      </c>
      <c r="P74" s="305" t="inlineStr">
        <is>
          <t>N/A</t>
        </is>
      </c>
      <c r="Q74" s="305" t="inlineStr">
        <is>
          <t>31/12/2013</t>
        </is>
      </c>
      <c r="R74" s="305" t="inlineStr">
        <is>
          <t>01/12/2014</t>
        </is>
      </c>
      <c r="S74" s="305" t="inlineStr">
        <is>
          <t>N/A</t>
        </is>
      </c>
      <c r="T74" s="305" t="inlineStr">
        <is>
          <t>28/02/2025</t>
        </is>
      </c>
      <c r="U74" s="305" t="inlineStr">
        <is>
          <t>2025年2月28日发布GB 30185-2025替代GB 30185-2013，新增不燃铝复合板和装饰用铝单板两个品类，更新各级能耗限额指标，删除节能管理与措施章节，技术要求纳入正文。</t>
        </is>
      </c>
      <c r="V74" s="305">
        <f>IF(R74="","生效",IF(R74="N/A","生效",IF(TODAY()&lt;DATE(VALUE(RIGHT(R74,4)),VALUE(MID(R74,4,2)),VALUE(LEFT(R74,2))),"计划实施",IF(S74="","生效",IF(S74="N/A","生效",IF(TODAY()&lt;DATE(VALUE(RIGHT(S74,4)),VALUE(MID(S74,4,2)),VALUE(LEFT(S74,2))),"生效","已终止"))))))</f>
        <v/>
      </c>
      <c r="W74" s="305" t="inlineStr">
        <is>
          <t>国家市场监督管理总局；国家标准化管理委员会</t>
        </is>
      </c>
      <c r="X74" s="305" t="inlineStr">
        <is>
          <t>铝（塑）复合板生产装置</t>
        </is>
      </c>
      <c r="Y74" s="305" t="inlineStr">
        <is>
          <t>新建；既有</t>
        </is>
      </c>
      <c r="Z74" s="305" t="inlineStr">
        <is>
          <t>铝塑复合板、不燃铝复合板和装饰用铝单板的生产装置，包括涂装、复合、剪切等主要工序及辅助生产系统。</t>
        </is>
      </c>
      <c r="AA74" s="305" t="inlineStr">
        <is>
          <t>N/A</t>
        </is>
      </c>
      <c r="AB74" s="305" t="inlineStr">
        <is>
          <t>N/A</t>
        </is>
      </c>
      <c r="AC74" s="305" t="inlineStr">
        <is>
          <t>企业</t>
        </is>
      </c>
      <c r="AD74" s="305" t="inlineStr">
        <is>
          <t>在中国境内运营铝（塑）复合板生产装置的企业。</t>
        </is>
      </c>
      <c r="AE74" s="305" t="inlineStr">
        <is>
          <t>生产</t>
        </is>
      </c>
      <c r="AF74" s="305" t="inlineStr">
        <is>
          <t>铝（塑）复合板生产装置的运行活动。现有企业须达到3级限定值，新建及改扩建企业须达到2级准入值。</t>
        </is>
      </c>
      <c r="AG74" s="305" t="inlineStr">
        <is>
          <t>3级</t>
        </is>
      </c>
      <c r="AH74" s="305" t="inlineStr">
        <is>
          <t>能耗限额等级</t>
        </is>
      </c>
      <c r="AI74" s="305" t="inlineStr">
        <is>
          <t>能耗限额等级分为3级（1级最低即最先进），3级为限定值（存量企业最低要求），2级为准入值（新建及改扩建项目要求），1级为先进值。以单位产品综合能耗（kgce/万m²）为评价指标，按产品类型（铝塑复合板/不燃铝复合板/装饰用铝单板）分级设定限值。</t>
        </is>
      </c>
      <c r="AJ74" s="305" t="inlineStr">
        <is>
          <t>1）现有铝（塑）复合板生产企业须达到3级限定值方可继续运营，未达标者须限期改造或淘汰；2）新建及改扩建铝（塑）复合板项目须达到2级准入值方可投产；3）1级先进值用于引导行业节能标杆。</t>
        </is>
      </c>
      <c r="AK74" s="305" t="inlineStr">
        <is>
          <t>N/A</t>
        </is>
      </c>
      <c r="AL74" s="305" t="inlineStr">
        <is>
          <t>N/A</t>
        </is>
      </c>
      <c r="AM74" s="305" t="inlineStr">
        <is>
          <t>政府机构开展的监督检查；企业能耗数据报告</t>
        </is>
      </c>
      <c r="AN74" s="305" t="inlineStr">
        <is>
          <t>市场监督管理部门对铝（塑）复合板生产企业进行能耗限额标准执行情况监督检查；企业须按规定报送年度能源消耗数据，接受节能监察。</t>
        </is>
      </c>
      <c r="AO74" s="305" t="inlineStr">
        <is>
          <t>合规命令；罚款；差别化电价；淘汰关停</t>
        </is>
      </c>
      <c r="AP74" s="305" t="inlineStr">
        <is>
          <t>对不符合强制性能耗限额标准的铝（塑）复合板生产企业，由相关部门责令限期整改，逾期未完成整改或整改后仍不达标的，纳入差别化电价范围并依法予以淘汰关停。</t>
        </is>
      </c>
      <c r="AQ74" s="305" t="inlineStr">
        <is>
          <t>其他激励或支持</t>
        </is>
      </c>
      <c r="AR74" s="305" t="inlineStr">
        <is>
          <t>国家鼓励铝（塑）复合板生产企业对标1级先进值开展节能降碳改造，通过节能审查和绿色建材认证引导和支持先进产能提升。</t>
        </is>
      </c>
      <c r="AS74" s="305" t="inlineStr">
        <is>
          <t>N/A</t>
        </is>
      </c>
      <c r="AT74" s="305" t="inlineStr">
        <is>
          <t>N/A</t>
        </is>
      </c>
      <c r="AU74" s="305" t="inlineStr">
        <is>
          <t>C25</t>
        </is>
      </c>
      <c r="AV74" s="305" t="inlineStr">
        <is>
          <t>CO2</t>
        </is>
      </c>
      <c r="AW74" s="305" t="inlineStr">
        <is>
          <t>正向</t>
        </is>
      </c>
      <c r="AX74" s="305" t="inlineStr">
        <is>
          <t>节能</t>
        </is>
      </c>
      <c r="AY74" s="305" t="inlineStr">
        <is>
          <t>GB 30185-2025 铝（塑）复合板单位产品能源消耗限额</t>
        </is>
      </c>
      <c r="AZ74" s="305" t="inlineStr">
        <is>
          <t>https://openstd.samr.gov.cn/bzgk/std/newGbInfo?hcno=6748E505890163484CE72741CF7D8D3A</t>
        </is>
      </c>
      <c r="BA74" s="305" t="inlineStr">
        <is>
          <t>GB 30185-2013 (superseded): https://openstd.samr.gov.cn/bzgk/std/newGbInfo?hcno=560D51C1E285DC30D8E67E5B5CFB6C0F</t>
        </is>
      </c>
    </row>
    <row r="75">
      <c r="A75" s="305" t="inlineStr">
        <is>
          <t>CHNPRFEILI10S000</t>
        </is>
      </c>
      <c r="B75" s="305" t="inlineStr">
        <is>
          <t>工具</t>
        </is>
      </c>
      <c r="C75" s="305" t="inlineStr">
        <is>
          <t>绩效标准</t>
        </is>
      </c>
      <c r="D75" s="305" t="inlineStr">
        <is>
          <t>单位产品能源消耗限额</t>
        </is>
      </c>
      <c r="E75" s="305" t="inlineStr">
        <is>
          <t>工业</t>
        </is>
      </c>
      <c r="F75" s="305" t="inlineStr">
        <is>
          <t>食品饮料</t>
        </is>
      </c>
      <c r="G75" s="305" t="inlineStr">
        <is>
          <t>啤酒单位产品能源消耗限额</t>
        </is>
      </c>
      <c r="H75" s="305" t="inlineStr">
        <is>
          <t>Norm of Energy Consumption per Unit Production of Beer</t>
        </is>
      </c>
      <c r="I75" s="305" t="inlineStr">
        <is>
          <t>N/A</t>
        </is>
      </c>
      <c r="J75" s="305" t="inlineStr">
        <is>
          <t>GB 32047-2025《啤酒单位产品能源消耗限额》是强制性国家标准，于2025年1月24日发布，2026年8月1日实施，替代GB 32047-2015。适用于啤酒生产企业（不包括工坊啤酒）单位产品能耗的计算、考核，以及新建及改扩建项目的能耗控制。调研覆盖2021-2023年五大啤酒集团及下属165家企业，占全国啤酒产能80%以上。能耗限额等级分为3级（1级最低），其中3级为限定值（存量企业最低要求）、2级为准入值（新建及改扩建项目要求）、1级为先进值。各级能耗指标较2015版下降约13%-23%。预计实施后每年可节约26万吨标准煤，拉动6亿元技术改造投资。</t>
        </is>
      </c>
      <c r="K75" s="305" t="inlineStr">
        <is>
          <t>能源效率；节能</t>
        </is>
      </c>
      <c r="L75" s="305" t="inlineStr">
        <is>
          <t>直接</t>
        </is>
      </c>
      <c r="M75" s="305" t="inlineStr">
        <is>
          <t>供给侧</t>
        </is>
      </c>
      <c r="N75" s="305" t="inlineStr">
        <is>
          <t>中国</t>
        </is>
      </c>
      <c r="O75" s="305" t="inlineStr">
        <is>
          <t>国家</t>
        </is>
      </c>
      <c r="P75" s="305" t="inlineStr">
        <is>
          <t>N/A</t>
        </is>
      </c>
      <c r="Q75" s="305" t="inlineStr">
        <is>
          <t>11/09/2015</t>
        </is>
      </c>
      <c r="R75" s="305" t="inlineStr">
        <is>
          <t>01/10/2016</t>
        </is>
      </c>
      <c r="S75" s="305" t="inlineStr">
        <is>
          <t>N/A</t>
        </is>
      </c>
      <c r="T75" s="305" t="inlineStr">
        <is>
          <t>24/01/2025</t>
        </is>
      </c>
      <c r="U75" s="305" t="inlineStr">
        <is>
          <t>2025年1月24日发布GB 32047-2025替代GB 32047-2015，各级能耗指标较2015版下降约13%-23%，基于2021-2023年五大啤酒集团165家企业调研数据修订。</t>
        </is>
      </c>
      <c r="V75" s="305">
        <f>IF(R75="","生效",IF(R75="N/A","生效",IF(TODAY()&lt;DATE(VALUE(RIGHT(R75,4)),VALUE(MID(R75,4,2)),VALUE(LEFT(R75,2))),"计划实施",IF(S75="","生效",IF(S75="N/A","生效",IF(TODAY()&lt;DATE(VALUE(RIGHT(S75,4)),VALUE(MID(S75,4,2)),VALUE(LEFT(S75,2))),"生效","已终止"))))))</f>
        <v/>
      </c>
      <c r="W75" s="305" t="inlineStr">
        <is>
          <t>国家市场监督管理总局；国家标准化管理委员会</t>
        </is>
      </c>
      <c r="X75" s="305" t="inlineStr">
        <is>
          <t>啤酒生产装置</t>
        </is>
      </c>
      <c r="Y75" s="305" t="inlineStr">
        <is>
          <t>新建；既有</t>
        </is>
      </c>
      <c r="Z75" s="305" t="inlineStr">
        <is>
          <t>啤酒生产企业的糖化、发酵、过滤、包装等全过程生产装置及辅助系统（不包括工坊啤酒）。</t>
        </is>
      </c>
      <c r="AA75" s="305" t="inlineStr">
        <is>
          <t>N/A</t>
        </is>
      </c>
      <c r="AB75" s="305" t="inlineStr">
        <is>
          <t>N/A</t>
        </is>
      </c>
      <c r="AC75" s="305" t="inlineStr">
        <is>
          <t>企业</t>
        </is>
      </c>
      <c r="AD75" s="305" t="inlineStr">
        <is>
          <t>在中国境内运营啤酒生产装置的企业（不包括工坊啤酒）。</t>
        </is>
      </c>
      <c r="AE75" s="305" t="inlineStr">
        <is>
          <t>生产</t>
        </is>
      </c>
      <c r="AF75" s="305" t="inlineStr">
        <is>
          <t>啤酒生产装置的运行活动。现有企业须达到3级限定值，新建及改扩建企业须达到2级准入值。</t>
        </is>
      </c>
      <c r="AG75" s="305" t="inlineStr">
        <is>
          <t>3级</t>
        </is>
      </c>
      <c r="AH75" s="305" t="inlineStr">
        <is>
          <t>能耗限额等级</t>
        </is>
      </c>
      <c r="AI75" s="305" t="inlineStr">
        <is>
          <t>能耗限额等级分为3级（1级最低即最先进），3级为限定值（存量企业最低要求），2级为准入值（新建及改扩建项目要求），1级为先进值。以单位产品综合能耗（kgce/kL）为评价指标。各级能耗指标较2015版下降约13%-23%。计算方法按GB/T 2589执行。</t>
        </is>
      </c>
      <c r="AJ75" s="305" t="inlineStr">
        <is>
          <t>1）现有啤酒生产企业须达到3级限定值方可继续运营，未达标者须限期改造或淘汰；2）新建及改扩建啤酒项目须达到2级准入值方可投产；3）1级先进值用于引导行业节能标杆。</t>
        </is>
      </c>
      <c r="AK75" s="305" t="inlineStr">
        <is>
          <t>N/A</t>
        </is>
      </c>
      <c r="AL75" s="305" t="inlineStr">
        <is>
          <t>N/A</t>
        </is>
      </c>
      <c r="AM75" s="305" t="inlineStr">
        <is>
          <t>政府机构开展的监督检查；企业能耗数据报告</t>
        </is>
      </c>
      <c r="AN75" s="305" t="inlineStr">
        <is>
          <t>市场监督管理部门对啤酒生产企业进行能耗限额标准执行情况监督检查；企业须按规定报送年度能源消耗数据，接受节能监察。</t>
        </is>
      </c>
      <c r="AO75" s="305" t="inlineStr">
        <is>
          <t>合规命令；罚款；差别化电价；淘汰关停</t>
        </is>
      </c>
      <c r="AP75" s="305" t="inlineStr">
        <is>
          <t>对不符合强制性能耗限额标准的啤酒生产企业，由相关部门责令限期整改，逾期未完成整改或整改后仍不达标的，纳入差别化电价范围并依法予以淘汰关停。</t>
        </is>
      </c>
      <c r="AQ75" s="305" t="inlineStr">
        <is>
          <t>其他激励或支持</t>
        </is>
      </c>
      <c r="AR75" s="305" t="inlineStr">
        <is>
          <t>国家鼓励啤酒生产企业对标1级先进值开展节能降碳改造，通过节能审查和绿色工厂认定引导和支持先进产能提升；预计拉动6亿元技术改造投资。</t>
        </is>
      </c>
      <c r="AS75" s="305" t="inlineStr">
        <is>
          <t>N/A</t>
        </is>
      </c>
      <c r="AT75" s="305" t="inlineStr">
        <is>
          <t>N/A</t>
        </is>
      </c>
      <c r="AU75" s="305" t="inlineStr">
        <is>
          <t>C11</t>
        </is>
      </c>
      <c r="AV75" s="305" t="inlineStr">
        <is>
          <t>CO2</t>
        </is>
      </c>
      <c r="AW75" s="305" t="inlineStr">
        <is>
          <t>正向</t>
        </is>
      </c>
      <c r="AX75" s="305" t="inlineStr">
        <is>
          <t>节能</t>
        </is>
      </c>
      <c r="AY75" s="305" t="inlineStr">
        <is>
          <t>GB 32047-2025 啤酒单位产品能源消耗限额</t>
        </is>
      </c>
      <c r="AZ75" s="305" t="inlineStr">
        <is>
          <t>https://openstd.samr.gov.cn/bzgk/std/newGbInfo?hcno=FD4197AA490DD8F5038521420BB8EAB6</t>
        </is>
      </c>
      <c r="BA75" s="305" t="inlineStr">
        <is>
          <t>GB 32047-2015 (superseded): https://openstd.samr.gov.cn/bzgk/std/newGbInfo?hcno=C1DFB96F1DEE094771AD9648B5A06D9C</t>
        </is>
      </c>
    </row>
    <row r="76">
      <c r="A76" s="305" t="inlineStr">
        <is>
          <t>CHNPRFEILI11S000</t>
        </is>
      </c>
      <c r="B76" s="305" t="inlineStr">
        <is>
          <t>工具</t>
        </is>
      </c>
      <c r="C76" s="305" t="inlineStr">
        <is>
          <t>绩效标准</t>
        </is>
      </c>
      <c r="D76" s="305" t="inlineStr">
        <is>
          <t>单位产品能源消耗限额</t>
        </is>
      </c>
      <c r="E76" s="305" t="inlineStr">
        <is>
          <t>能源</t>
        </is>
      </c>
      <c r="F76" s="305" t="inlineStr">
        <is>
          <t>天然气发电</t>
        </is>
      </c>
      <c r="G76" s="305" t="inlineStr">
        <is>
          <t>燃气-蒸汽联合循环发电机组单位产品能源消耗限额</t>
        </is>
      </c>
      <c r="H76" s="305" t="inlineStr">
        <is>
          <t>Norm of Energy Consumption per Unit Production of Gas-Steam Combined Cycle Power Generation Units</t>
        </is>
      </c>
      <c r="I76" s="305" t="inlineStr">
        <is>
          <t>N/A</t>
        </is>
      </c>
      <c r="J76" s="305" t="inlineStr">
        <is>
          <t>GB 45247-2025《燃气-蒸汽联合循环发电机组单位产品能源消耗限额》是强制性国家标准，于2025年1月24日发布，2025年8月1日实施，为首次制定。适用于100 MW及以上容量等级的燃气-蒸汽联合循环发电机组（供电煤耗和供热煤耗的计算、考核，以及新建或改扩建机组的能耗控制），不适用于分布式燃气发电项目。能耗限额等级分为3级（1级最低），其中3级为限定值（现有机组最低要求）、2级为准入值（新建及改扩建机组要求）、1级为先进值。按燃机级别（H级、F级、E级）和容量分级设定供电煤耗和供热煤耗限值。预计'十五五'期间累计节约300万吨标准煤，减少CO₂排放约800万吨。</t>
        </is>
      </c>
      <c r="K76" s="305" t="inlineStr">
        <is>
          <t>能源效率；节能</t>
        </is>
      </c>
      <c r="L76" s="305" t="inlineStr">
        <is>
          <t>直接</t>
        </is>
      </c>
      <c r="M76" s="305" t="inlineStr">
        <is>
          <t>供给侧</t>
        </is>
      </c>
      <c r="N76" s="305" t="inlineStr">
        <is>
          <t>中国</t>
        </is>
      </c>
      <c r="O76" s="305" t="inlineStr">
        <is>
          <t>国家</t>
        </is>
      </c>
      <c r="P76" s="305" t="inlineStr">
        <is>
          <t>N/A</t>
        </is>
      </c>
      <c r="Q76" s="305" t="inlineStr">
        <is>
          <t>24/01/2025</t>
        </is>
      </c>
      <c r="R76" s="305" t="inlineStr">
        <is>
          <t>01/08/2025</t>
        </is>
      </c>
      <c r="S76" s="305" t="inlineStr">
        <is>
          <t>N/A</t>
        </is>
      </c>
      <c r="T76" s="305" t="inlineStr">
        <is>
          <t>N/A</t>
        </is>
      </c>
      <c r="U76" s="305" t="inlineStr">
        <is>
          <t>N/A</t>
        </is>
      </c>
      <c r="V76" s="305">
        <f>IF(R76="","生效",IF(R76="N/A","生效",IF(TODAY()&lt;DATE(VALUE(RIGHT(R76,4)),VALUE(MID(R76,4,2)),VALUE(LEFT(R76,2))),"计划实施",IF(S76="","生效",IF(S76="N/A","生效",IF(TODAY()&lt;DATE(VALUE(RIGHT(S76,4)),VALUE(MID(S76,4,2)),VALUE(LEFT(S76,2))),"生效","已终止"))))))</f>
        <v/>
      </c>
      <c r="W76" s="305" t="inlineStr">
        <is>
          <t>国家市场监督管理总局；国家标准化管理委员会</t>
        </is>
      </c>
      <c r="X76" s="305" t="inlineStr">
        <is>
          <t>燃气-蒸汽联合循环发电机组</t>
        </is>
      </c>
      <c r="Y76" s="305" t="inlineStr">
        <is>
          <t>新建；既有</t>
        </is>
      </c>
      <c r="Z76" s="305" t="inlineStr">
        <is>
          <t>100 MW及以上容量等级的燃气-蒸汽联合循环发电机组，按燃机透平第1级静叶入口温度分为H级（&gt;1500℃）、F级（1250℃-1500℃）、E级（1100℃-1250℃）。不适用于分布式燃气发电项目。</t>
        </is>
      </c>
      <c r="AA76" s="305" t="inlineStr">
        <is>
          <t>N/A</t>
        </is>
      </c>
      <c r="AB76" s="305" t="inlineStr">
        <is>
          <t>N/A</t>
        </is>
      </c>
      <c r="AC76" s="305" t="inlineStr">
        <is>
          <t>企业</t>
        </is>
      </c>
      <c r="AD76" s="305" t="inlineStr">
        <is>
          <t>在中国境内运营燃气-蒸汽联合循环发电机组的企业。</t>
        </is>
      </c>
      <c r="AE76" s="305" t="inlineStr">
        <is>
          <t>生产</t>
        </is>
      </c>
      <c r="AF76" s="305" t="inlineStr">
        <is>
          <t>燃气-蒸汽联合循环发电机组的运行活动。现有机组须达到3级限定值，新建及改扩建机组须达到2级准入值。</t>
        </is>
      </c>
      <c r="AG76" s="305" t="inlineStr">
        <is>
          <t>3级</t>
        </is>
      </c>
      <c r="AH76" s="305" t="inlineStr">
        <is>
          <t>能耗限额等级</t>
        </is>
      </c>
      <c r="AI76" s="305" t="inlineStr">
        <is>
          <t>能耗限额等级分为3级（1级最低即最先进），3级为限定值（现有机组最低要求），2级为准入值（新建及改扩建机组要求），1级为先进值。以供电标准煤耗（gce/kWh）和供热标准煤耗（kgce/GJ）为评价指标。H级（600 MW）：3级≤210，2级≤205，1级≤198；F级（400 MW）：3级≤222，2级≤210，1级≤201；F级（300 MW，供热）：3级供电≤226/供热≤39，2级≤215/≤38.5，1级≤205/≤38；F级（100 MW）：3级≤240，2级≤230，1级≤218；E级（100 MW）：3级≤255，2级≤245，1级≤232。</t>
        </is>
      </c>
      <c r="AJ76" s="305" t="inlineStr">
        <is>
          <t>1）现有燃气-蒸汽联合循环发电机组须达到3级限定值方可继续运行，未达标者须实施节能改造；2）新建及改扩建机组须达到2级准入值方可核准投产；3）1级先进值用于引导行业节能标杆。</t>
        </is>
      </c>
      <c r="AK76" s="305" t="inlineStr">
        <is>
          <t>N/A</t>
        </is>
      </c>
      <c r="AL76" s="305" t="inlineStr">
        <is>
          <t>N/A</t>
        </is>
      </c>
      <c r="AM76" s="305" t="inlineStr">
        <is>
          <t>政府机构开展的监督检查；企业能耗数据报告</t>
        </is>
      </c>
      <c r="AN76" s="305" t="inlineStr">
        <is>
          <t>市场监督管理部门和能源主管部门对燃气发电企业进行能耗限额标准执行情况监督检查；企业须按规定报送年度能源消耗数据，接受节能监察和电力监管。</t>
        </is>
      </c>
      <c r="AO76" s="305" t="inlineStr">
        <is>
          <t>合规命令；罚款；差别化电价；淘汰关停</t>
        </is>
      </c>
      <c r="AP76" s="305" t="inlineStr">
        <is>
          <t>对不符合强制性能耗限额标准的燃气发电企业，由相关部门责令限期整改，逾期未完成整改或整改后仍不达标的，纳入差别化气价/电价范围并依法采取关停措施。</t>
        </is>
      </c>
      <c r="AQ76" s="305" t="inlineStr">
        <is>
          <t>其他激励或支持</t>
        </is>
      </c>
      <c r="AR76" s="305" t="inlineStr">
        <is>
          <t>国家鼓励燃气发电企业对标1级先进值开展节能降碳改造，通过节能审查和绿色电力认证引导和支持先进产能提升。预计'十五五'期间累计节约300万吨标准煤。</t>
        </is>
      </c>
      <c r="AS76" s="305" t="inlineStr">
        <is>
          <t>N/A</t>
        </is>
      </c>
      <c r="AT76" s="305" t="inlineStr">
        <is>
          <t>N/A</t>
        </is>
      </c>
      <c r="AU76" s="305" t="inlineStr">
        <is>
          <t>D35</t>
        </is>
      </c>
      <c r="AV76" s="305" t="inlineStr">
        <is>
          <t>CO2</t>
        </is>
      </c>
      <c r="AW76" s="305" t="inlineStr">
        <is>
          <t>正向</t>
        </is>
      </c>
      <c r="AX76" s="305" t="inlineStr">
        <is>
          <t>节能；污染防治</t>
        </is>
      </c>
      <c r="AY76" s="305" t="inlineStr">
        <is>
          <t>GB 45247-2025 燃气-蒸汽联合循环发电机组单位产品能源消耗限额</t>
        </is>
      </c>
      <c r="AZ76" s="305" t="inlineStr">
        <is>
          <t>https://openstd.samr.gov.cn/bzgk/std/newGbInfo?hcno=3627D46BC09E598FDFBD4C3870A45CA4</t>
        </is>
      </c>
      <c r="BA76" s="305" t="inlineStr">
        <is>
          <t>N/A</t>
        </is>
      </c>
    </row>
    <row r="77">
      <c r="A77" s="305" t="inlineStr">
        <is>
          <t>CHNPRFEILI12S000</t>
        </is>
      </c>
      <c r="B77" s="305" t="inlineStr">
        <is>
          <t>工具</t>
        </is>
      </c>
      <c r="C77" s="305" t="inlineStr">
        <is>
          <t>绩效标准</t>
        </is>
      </c>
      <c r="D77" s="305" t="inlineStr">
        <is>
          <t>单位产品能源消耗限额</t>
        </is>
      </c>
      <c r="E77" s="305" t="inlineStr">
        <is>
          <t>工业</t>
        </is>
      </c>
      <c r="F77" s="305" t="inlineStr">
        <is>
          <t>木材加工</t>
        </is>
      </c>
      <c r="G77" s="305" t="inlineStr">
        <is>
          <t>人造板类主要产品单位产品能源消耗限额</t>
        </is>
      </c>
      <c r="H77" s="305" t="inlineStr">
        <is>
          <t>Norm of Energy Consumption per Unit Production of Main Wood-Based Panel Products</t>
        </is>
      </c>
      <c r="I77" s="305" t="inlineStr">
        <is>
          <t>N/A</t>
        </is>
      </c>
      <c r="J77" s="305" t="inlineStr">
        <is>
          <t>GB 45246-2025《人造板类主要产品单位产品能源消耗限额》是强制性国家标准，于2025年1月24日发布，2026年2月1日实施，为首次制定。适用于以木质材料生产的中密度纤维板、高密度纤维板、普通胶合板和普通型刨花板生产企业的单位产品能耗计算、考核，以及新建和改扩建项目的能耗控制。能耗限额等级分为3级（1级最低），其中3级为限定值（存量企业最低要求）、2级为准入值（新建及改扩建项目要求）、1级为先进值。按产品类型分级设定能耗限值。预计标准全面实施后每年可节能约30万吨标准煤，减少二氧化碳排放约75万吨。</t>
        </is>
      </c>
      <c r="K77" s="305" t="inlineStr">
        <is>
          <t>能源效率；节能</t>
        </is>
      </c>
      <c r="L77" s="305" t="inlineStr">
        <is>
          <t>直接</t>
        </is>
      </c>
      <c r="M77" s="305" t="inlineStr">
        <is>
          <t>供给侧</t>
        </is>
      </c>
      <c r="N77" s="305" t="inlineStr">
        <is>
          <t>中国</t>
        </is>
      </c>
      <c r="O77" s="305" t="inlineStr">
        <is>
          <t>国家</t>
        </is>
      </c>
      <c r="P77" s="305" t="inlineStr">
        <is>
          <t>N/A</t>
        </is>
      </c>
      <c r="Q77" s="305" t="inlineStr">
        <is>
          <t>24/01/2025</t>
        </is>
      </c>
      <c r="R77" s="305" t="inlineStr">
        <is>
          <t>01/02/2026</t>
        </is>
      </c>
      <c r="S77" s="305" t="inlineStr">
        <is>
          <t>N/A</t>
        </is>
      </c>
      <c r="T77" s="305" t="inlineStr">
        <is>
          <t>N/A</t>
        </is>
      </c>
      <c r="U77" s="305" t="inlineStr">
        <is>
          <t>N/A</t>
        </is>
      </c>
      <c r="V77" s="305">
        <f>IF(R77="","生效",IF(R77="N/A","生效",IF(TODAY()&lt;DATE(VALUE(RIGHT(R77,4)),VALUE(MID(R77,4,2)),VALUE(LEFT(R77,2))),"计划实施",IF(S77="","生效",IF(S77="N/A","生效",IF(TODAY()&lt;DATE(VALUE(RIGHT(S77,4)),VALUE(MID(S77,4,2)),VALUE(LEFT(S77,2))),"生效","已终止"))))))</f>
        <v/>
      </c>
      <c r="W77" s="305" t="inlineStr">
        <is>
          <t>国家市场监督管理总局；国家标准化管理委员会</t>
        </is>
      </c>
      <c r="X77" s="305" t="inlineStr">
        <is>
          <t>人造板生产装置</t>
        </is>
      </c>
      <c r="Y77" s="305" t="inlineStr">
        <is>
          <t>新建；既有</t>
        </is>
      </c>
      <c r="Z77" s="305" t="inlineStr">
        <is>
          <t>以木质材料为原料的中密度纤维板、高密度纤维板、普通胶合板和普通型刨花板的生产装置，包括热压、干燥、制胶等主要生产系统及辅助系统。</t>
        </is>
      </c>
      <c r="AA77" s="305" t="inlineStr">
        <is>
          <t>N/A</t>
        </is>
      </c>
      <c r="AB77" s="305" t="inlineStr">
        <is>
          <t>N/A</t>
        </is>
      </c>
      <c r="AC77" s="305" t="inlineStr">
        <is>
          <t>企业</t>
        </is>
      </c>
      <c r="AD77" s="305" t="inlineStr">
        <is>
          <t>在中国境内运营人造板生产装置的企业。</t>
        </is>
      </c>
      <c r="AE77" s="305" t="inlineStr">
        <is>
          <t>生产</t>
        </is>
      </c>
      <c r="AF77" s="305" t="inlineStr">
        <is>
          <t>人造板生产装置的运行活动。现有企业须达到3级限定值，新建及改扩建企业须达到2级准入值。</t>
        </is>
      </c>
      <c r="AG77" s="305" t="inlineStr">
        <is>
          <t>3级</t>
        </is>
      </c>
      <c r="AH77" s="305" t="inlineStr">
        <is>
          <t>能耗限额等级</t>
        </is>
      </c>
      <c r="AI77" s="305" t="inlineStr">
        <is>
          <t>能耗限额等级分为3级（1级最低即最先进），3级为限定值（存量企业最低要求），2级为准入值（新建及改扩建项目要求），1级为先进值。以单位产品综合能耗（kgce/m³）为评价指标，按产品类型分级设定限值。纤维板：3级≤180，2级≤130，1级≤120。普通胶合板（全工序）：3级≤223，2级≤197，1级≤170。普通胶合板（前段工序）：3级≤150，2级≤130，1级≤110。普通胶合板（后段工序）：3级≤73，2级≤67，1级≤60。刨花板（普通型）：3级≤150，2级≤110，1级≤100。</t>
        </is>
      </c>
      <c r="AJ77" s="305" t="inlineStr">
        <is>
          <t>1）现有人造板生产企业须达到3级限定值方可继续运营，未达标者须限期改造或淘汰；2）新建及改扩建人造板项目须达到2级准入值方可投产；3）1级先进值用于引导行业节能标杆。</t>
        </is>
      </c>
      <c r="AK77" s="305" t="inlineStr">
        <is>
          <t>N/A</t>
        </is>
      </c>
      <c r="AL77" s="305" t="inlineStr">
        <is>
          <t>N/A</t>
        </is>
      </c>
      <c r="AM77" s="305" t="inlineStr">
        <is>
          <t>政府机构开展的监督检查；企业能耗数据报告</t>
        </is>
      </c>
      <c r="AN77" s="305" t="inlineStr">
        <is>
          <t>市场监督管理部门对人造板生产企业进行能耗限额标准执行情况监督检查；企业须按规定报送年度能源消耗数据，接受节能监察。</t>
        </is>
      </c>
      <c r="AO77" s="305" t="inlineStr">
        <is>
          <t>合规命令；罚款；差别化电价；淘汰关停</t>
        </is>
      </c>
      <c r="AP77" s="305" t="inlineStr">
        <is>
          <t>对不符合强制性能耗限额标准的人造板生产企业，由相关部门责令限期整改，逾期未完成整改或整改后仍不达标的，纳入差别化电价范围并依法予以淘汰关停。</t>
        </is>
      </c>
      <c r="AQ77" s="305" t="inlineStr">
        <is>
          <t>其他激励或支持</t>
        </is>
      </c>
      <c r="AR77" s="305" t="inlineStr">
        <is>
          <t>国家鼓励人造板生产企业对标1级先进值开展节能降碳改造，通过节能审查和绿色工厂认定引导和支持先进产能提升。</t>
        </is>
      </c>
      <c r="AS77" s="305" t="inlineStr">
        <is>
          <t>N/A</t>
        </is>
      </c>
      <c r="AT77" s="305" t="inlineStr">
        <is>
          <t>N/A</t>
        </is>
      </c>
      <c r="AU77" s="305" t="inlineStr">
        <is>
          <t>C16</t>
        </is>
      </c>
      <c r="AV77" s="305" t="inlineStr">
        <is>
          <t>CO2</t>
        </is>
      </c>
      <c r="AW77" s="305" t="inlineStr">
        <is>
          <t>正向</t>
        </is>
      </c>
      <c r="AX77" s="305" t="inlineStr">
        <is>
          <t>节能</t>
        </is>
      </c>
      <c r="AY77" s="305" t="inlineStr">
        <is>
          <t>GB 45246-2025 人造板类主要产品单位产品能源消耗限额</t>
        </is>
      </c>
      <c r="AZ77" s="305" t="inlineStr">
        <is>
          <t>https://openstd.samr.gov.cn/bzgk/std/newGbInfo?hcno=414C651F4237CDBA21C70AB30480A56E</t>
        </is>
      </c>
      <c r="BA77" s="305" t="inlineStr">
        <is>
          <t>N/A</t>
        </is>
      </c>
    </row>
    <row r="78">
      <c r="A78" s="305" t="inlineStr">
        <is>
          <t>CHNPRFEILI13S000</t>
        </is>
      </c>
      <c r="B78" s="305" t="inlineStr">
        <is>
          <t>工具</t>
        </is>
      </c>
      <c r="C78" s="305" t="inlineStr">
        <is>
          <t>绩效标准</t>
        </is>
      </c>
      <c r="D78" s="305" t="inlineStr">
        <is>
          <t>单位产品能源消耗限额</t>
        </is>
      </c>
      <c r="E78" s="305" t="inlineStr">
        <is>
          <t>工业</t>
        </is>
      </c>
      <c r="F78" s="305" t="inlineStr">
        <is>
          <t>化工</t>
        </is>
      </c>
      <c r="G78" s="305" t="inlineStr">
        <is>
          <t>工业硫酸、稀硝酸和冰醋酸单位产品能源消耗限额</t>
        </is>
      </c>
      <c r="H78" s="305" t="inlineStr">
        <is>
          <t>Norm of Energy Consumption per Unit Production of Industrial Sulfuric Acid, Dilute Nitric Acid and Glacial Acetic Acid</t>
        </is>
      </c>
      <c r="I78" s="305" t="inlineStr">
        <is>
          <t>N/A</t>
        </is>
      </c>
      <c r="J78" s="305" t="inlineStr">
        <is>
          <t>GB 29141-2024《工业硫酸、稀硝酸和冰醋酸单位产品能源消耗限额》是强制性国家标准，于2024年5月28日发布，2025年6月1日实施，整合替代GB 29141-2012、GB 29437-2012和GB 29441-2012。适用于工业硫酸、稀硝酸和冰醋酸生产企业的单位产品能耗计算、考核，以及新建和改扩建项目的能耗控制。能耗限额等级分为3级（1级最低），其中3级为限定值（存量企业最低要求）、2级为准入值（新建及改扩建项目要求）、1级为先进值。按产品类型和工艺路线（硫磺、硫铁矿、冶炼烟气等）分级设定能耗限值。</t>
        </is>
      </c>
      <c r="K78" s="305" t="inlineStr">
        <is>
          <t>能源效率；节能</t>
        </is>
      </c>
      <c r="L78" s="305" t="inlineStr">
        <is>
          <t>直接</t>
        </is>
      </c>
      <c r="M78" s="305" t="inlineStr">
        <is>
          <t>供给侧</t>
        </is>
      </c>
      <c r="N78" s="305" t="inlineStr">
        <is>
          <t>中国</t>
        </is>
      </c>
      <c r="O78" s="305" t="inlineStr">
        <is>
          <t>国家</t>
        </is>
      </c>
      <c r="P78" s="305" t="inlineStr">
        <is>
          <t>N/A</t>
        </is>
      </c>
      <c r="Q78" s="305" t="inlineStr">
        <is>
          <t>27/09/2012</t>
        </is>
      </c>
      <c r="R78" s="305" t="inlineStr">
        <is>
          <t>01/10/2013</t>
        </is>
      </c>
      <c r="S78" s="305" t="inlineStr">
        <is>
          <t>N/A</t>
        </is>
      </c>
      <c r="T78" s="305" t="inlineStr">
        <is>
          <t>28/05/2024</t>
        </is>
      </c>
      <c r="U78" s="305" t="inlineStr">
        <is>
          <t>2024年5月28日发布GB 29141-2024，整合替代GB 29141-2012、GB 29437-2012和GB 29441-2012，将工业硫酸、稀硝酸和冰醋酸三类产品能耗限额合并为一项标准，更新各级能耗限额指标。</t>
        </is>
      </c>
      <c r="V78" s="305">
        <f>IF(R78="","生效",IF(R78="N/A","生效",IF(TODAY()&lt;DATE(VALUE(RIGHT(R78,4)),VALUE(MID(R78,4,2)),VALUE(LEFT(R78,2))),"计划实施",IF(S78="","生效",IF(S78="N/A","生效",IF(TODAY()&lt;DATE(VALUE(RIGHT(S78,4)),VALUE(MID(S78,4,2)),VALUE(LEFT(S78,2))),"生效","已终止"))))))</f>
        <v/>
      </c>
      <c r="W78" s="305" t="inlineStr">
        <is>
          <t>国家市场监督管理总局；国家标准化管理委员会</t>
        </is>
      </c>
      <c r="X78" s="305" t="inlineStr">
        <is>
          <t>硫酸、稀硝酸和冰醋酸生产装置</t>
        </is>
      </c>
      <c r="Y78" s="305" t="inlineStr">
        <is>
          <t>新建；既有</t>
        </is>
      </c>
      <c r="Z78" s="305" t="inlineStr">
        <is>
          <t>工业硫酸（硫磺法、硫铁矿法、铜冶炼烟气法等）、稀硝酸和冰醋酸的生产装置，包括原料处理、反应、吸收/精馏等主要工艺系统及辅助生产系统。</t>
        </is>
      </c>
      <c r="AA78" s="305" t="inlineStr">
        <is>
          <t>N/A</t>
        </is>
      </c>
      <c r="AB78" s="305" t="inlineStr">
        <is>
          <t>N/A</t>
        </is>
      </c>
      <c r="AC78" s="305" t="inlineStr">
        <is>
          <t>企业</t>
        </is>
      </c>
      <c r="AD78" s="305" t="inlineStr">
        <is>
          <t>在中国境内运营工业硫酸、稀硝酸或冰醋酸生产装置的企业。</t>
        </is>
      </c>
      <c r="AE78" s="305" t="inlineStr">
        <is>
          <t>生产</t>
        </is>
      </c>
      <c r="AF78" s="305" t="inlineStr">
        <is>
          <t>硫酸、稀硝酸和冰醋酸生产装置的运行活动。现有企业须达到3级限定值，新建及改扩建企业须达到2级准入值。</t>
        </is>
      </c>
      <c r="AG78" s="305" t="inlineStr">
        <is>
          <t>3级</t>
        </is>
      </c>
      <c r="AH78" s="305" t="inlineStr">
        <is>
          <t>能耗限额等级</t>
        </is>
      </c>
      <c r="AI78" s="305" t="inlineStr">
        <is>
          <t>能耗限额等级分为3级（1级最低即最先进），3级为限定值（存量企业最低要求），2级为准入值（新建及改扩建项目要求），1级为先进值。以单位产品综合能耗（kgce/t）为评价指标，按产品类型和工艺路线分级设定限值。工业硫酸（硫磺）：3级≤-140，2级≤-190，1级≤-205。工业硫酸（硫铁矿）：3级≤-120，2级≤-130，1级≤-140。工业硫酸（铜冶炼烟气）：3级≤10，2级≤-10，1级≤-50。稀硝酸：3级≤30，2级≤-5，1级≤-20。冰醋酸：3级≤120，2级≤90，1级≤70。</t>
        </is>
      </c>
      <c r="AJ78" s="305" t="inlineStr">
        <is>
          <t>1）现有硫酸、稀硝酸和冰醋酸生产企业须达到3级限定值方可继续运营，未达标者须限期改造或淘汰；2）新建及改扩建项目须达到2级准入值方可投产；3）1级先进值用于引导行业节能标杆。</t>
        </is>
      </c>
      <c r="AK78" s="305" t="inlineStr">
        <is>
          <t>N/A</t>
        </is>
      </c>
      <c r="AL78" s="305" t="inlineStr">
        <is>
          <t>N/A</t>
        </is>
      </c>
      <c r="AM78" s="305" t="inlineStr">
        <is>
          <t>政府机构开展的监督检查；企业能耗数据报告</t>
        </is>
      </c>
      <c r="AN78" s="305" t="inlineStr">
        <is>
          <t>市场监督管理部门对硫酸、稀硝酸和冰醋酸生产企业进行能耗限额标准执行情况监督检查；企业须按规定报送年度能源消耗数据，接受节能监察。</t>
        </is>
      </c>
      <c r="AO78" s="305" t="inlineStr">
        <is>
          <t>合规命令；罚款；差别化电价；淘汰关停</t>
        </is>
      </c>
      <c r="AP78" s="305" t="inlineStr">
        <is>
          <t>对不符合强制性能耗限额标准的硫酸、稀硝酸或冰醋酸生产企业，由相关部门责令限期整改，逾期未完成整改或整改后仍不达标的，纳入差别化电价范围并依法予以淘汰关停。</t>
        </is>
      </c>
      <c r="AQ78" s="305" t="inlineStr">
        <is>
          <t>其他激励或支持</t>
        </is>
      </c>
      <c r="AR78" s="305" t="inlineStr">
        <is>
          <t>国家鼓励硫酸、稀硝酸和冰醋酸生产企业对标1级先进值开展节能降碳改造，通过节能审查和绿色工厂认定引导和支持先进产能提升。</t>
        </is>
      </c>
      <c r="AS78" s="305" t="inlineStr">
        <is>
          <t>N/A</t>
        </is>
      </c>
      <c r="AT78" s="305" t="inlineStr">
        <is>
          <t>N/A</t>
        </is>
      </c>
      <c r="AU78" s="305" t="inlineStr">
        <is>
          <t>C20</t>
        </is>
      </c>
      <c r="AV78" s="305" t="inlineStr">
        <is>
          <t>CO2</t>
        </is>
      </c>
      <c r="AW78" s="305" t="inlineStr">
        <is>
          <t>正向</t>
        </is>
      </c>
      <c r="AX78" s="305" t="inlineStr">
        <is>
          <t>节能</t>
        </is>
      </c>
      <c r="AY78" s="305" t="inlineStr">
        <is>
          <t>GB 29141-2024 工业硫酸、稀硝酸和冰醋酸单位产品能源消耗限额</t>
        </is>
      </c>
      <c r="AZ78" s="305" t="inlineStr">
        <is>
          <t>https://openstd.samr.gov.cn/bzgk/std/newGbInfo?hcno=8836ECA91BD3B22A28570D35D8B21D41</t>
        </is>
      </c>
      <c r="BA78" s="305" t="inlineStr">
        <is>
          <t>GB 29141-2012（旧版）：https://openstd.samr.gov.cn/bzgk/std/nd?no=2162</t>
        </is>
      </c>
    </row>
    <row r="79">
      <c r="A79" s="305" t="inlineStr">
        <is>
          <t>CHNPRFEILI14S000</t>
        </is>
      </c>
      <c r="B79" s="305" t="inlineStr">
        <is>
          <t>工具</t>
        </is>
      </c>
      <c r="C79" s="305" t="inlineStr">
        <is>
          <t>绩效标准</t>
        </is>
      </c>
      <c r="D79" s="305" t="inlineStr">
        <is>
          <t>单位产品能源消耗限额</t>
        </is>
      </c>
      <c r="E79" s="305" t="inlineStr">
        <is>
          <t>工业</t>
        </is>
      </c>
      <c r="F79" s="305" t="inlineStr">
        <is>
          <t>化工</t>
        </is>
      </c>
      <c r="G79" s="305" t="inlineStr">
        <is>
          <t>烧碱、聚氯乙烯树脂和甲烷氯化物单位产品能源消耗限额</t>
        </is>
      </c>
      <c r="H79" s="305" t="inlineStr">
        <is>
          <t>Norm of Energy Consumption per Unit Production of Caustic Soda, PVC and Chlorinated Methanes</t>
        </is>
      </c>
      <c r="I79" s="305" t="inlineStr">
        <is>
          <t>N/A</t>
        </is>
      </c>
      <c r="J79" s="305" t="inlineStr">
        <is>
          <t>GB 21257-2024《烧碱、聚氯乙烯树脂和甲烷氯化物单位产品能源消耗限额》是强制性国家标准，于2024年4月29日发布，2025年5月1日实施，替代GB 21257-2014和GB 30527-2014。适用于离子膜电解法烧碱、聚氯乙烯树脂和甲烷氯化物生产企业的单位产品能耗计算、考核，以及新建和改扩建项目的能耗控制。能耗限额等级分为3级（1级最低），其中3级为限定值（存量企业最低要求）、2级为准入值（新建及改扩建项目要求）、1级为先进值。与2014版相比，删除隔膜法烧碱装置能耗限额，新增甲烷氯化物产品能耗限额，进一步降低烧碱和聚氯乙烯单位产品综合能耗限额。</t>
        </is>
      </c>
      <c r="K79" s="305" t="inlineStr">
        <is>
          <t>能源效率；节能</t>
        </is>
      </c>
      <c r="L79" s="305" t="inlineStr">
        <is>
          <t>直接</t>
        </is>
      </c>
      <c r="M79" s="305" t="inlineStr">
        <is>
          <t>供给侧</t>
        </is>
      </c>
      <c r="N79" s="305" t="inlineStr">
        <is>
          <t>中国</t>
        </is>
      </c>
      <c r="O79" s="305" t="inlineStr">
        <is>
          <t>国家</t>
        </is>
      </c>
      <c r="P79" s="305" t="inlineStr">
        <is>
          <t>N/A</t>
        </is>
      </c>
      <c r="Q79" s="305" t="inlineStr">
        <is>
          <t>03/12/2007</t>
        </is>
      </c>
      <c r="R79" s="305" t="inlineStr">
        <is>
          <t>01/06/2008</t>
        </is>
      </c>
      <c r="S79" s="305" t="inlineStr">
        <is>
          <t>N/A</t>
        </is>
      </c>
      <c r="T79" s="305" t="inlineStr">
        <is>
          <t>29/04/2024</t>
        </is>
      </c>
      <c r="U79" s="305" t="inlineStr">
        <is>
          <t>2024年4月29日发布GB 21257-2024替代GB 21257-2014和GB 30527-2014，删除隔膜法烧碱装置能耗限额，新增甲烷氯化物产品能耗限额，更改烧碱和聚氯乙烯树脂统计范围，更新各级能耗限额指标。</t>
        </is>
      </c>
      <c r="V79" s="305">
        <f>IF(R79="","生效",IF(R79="N/A","生效",IF(TODAY()&lt;DATE(VALUE(RIGHT(R79,4)),VALUE(MID(R79,4,2)),VALUE(LEFT(R79,2))),"计划实施",IF(S79="","生效",IF(S79="N/A","生效",IF(TODAY()&lt;DATE(VALUE(RIGHT(S79,4)),VALUE(MID(S79,4,2)),VALUE(LEFT(S79,2))),"生效","已终止"))))))</f>
        <v/>
      </c>
      <c r="W79" s="305" t="inlineStr">
        <is>
          <t>国家市场监督管理总局；国家标准化管理委员会</t>
        </is>
      </c>
      <c r="X79" s="305" t="inlineStr">
        <is>
          <t>烧碱、聚氯乙烯树脂和甲烷氯化物生产装置</t>
        </is>
      </c>
      <c r="Y79" s="305" t="inlineStr">
        <is>
          <t>新建；既有</t>
        </is>
      </c>
      <c r="Z79" s="305" t="inlineStr">
        <is>
          <t>离子膜电解法烧碱生产装置、聚氯乙烯树脂（PVC）生产装置和甲烷氯化物生产装置，包括电解、聚合、氯化、精馏等主要工序及辅助生产系统。</t>
        </is>
      </c>
      <c r="AA79" s="305" t="inlineStr">
        <is>
          <t>N/A</t>
        </is>
      </c>
      <c r="AB79" s="305" t="inlineStr">
        <is>
          <t>N/A</t>
        </is>
      </c>
      <c r="AC79" s="305" t="inlineStr">
        <is>
          <t>企业</t>
        </is>
      </c>
      <c r="AD79" s="305" t="inlineStr">
        <is>
          <t>在中国境内运营烧碱、聚氯乙烯树脂或甲烷氯化物生产装置的企业。</t>
        </is>
      </c>
      <c r="AE79" s="305" t="inlineStr">
        <is>
          <t>生产</t>
        </is>
      </c>
      <c r="AF79" s="305" t="inlineStr">
        <is>
          <t>烧碱、聚氯乙烯树脂和甲烷氯化物生产装置的运行活动。现有企业须达到3级限定值，新建及改扩建企业须达到2级准入值。</t>
        </is>
      </c>
      <c r="AG79" s="305" t="inlineStr">
        <is>
          <t>3级</t>
        </is>
      </c>
      <c r="AH79" s="305" t="inlineStr">
        <is>
          <t>能耗限额等级</t>
        </is>
      </c>
      <c r="AI79" s="305" t="inlineStr">
        <is>
          <t>能耗限额等级分为3级（1级最低即最先进），3级为限定值（存量企业最低要求），2级为准入值（新建及改扩建项目要求），1级为先进值。以单位产品综合能耗（kgce/t）为评价指标，按产品类型分级设定限值。离子膜法液碱（质量分数≥30.0%）：3级≤350，2级≤325，1级≤308。聚氯乙烯树脂（通用型）：3级≤220，2级≤200，1级≤185。甲烷氯化物：按产品品种分级设定限值。</t>
        </is>
      </c>
      <c r="AJ79" s="305" t="inlineStr">
        <is>
          <t>1）现有烧碱、聚氯乙烯树脂和甲烷氯化物生产企业须达到3级限定值方可继续运营，未达标者须限期改造或淘汰；2）新建及改扩建项目须达到2级准入值方可投产；3）1级先进值用于引导行业节能标杆。</t>
        </is>
      </c>
      <c r="AK79" s="305" t="inlineStr">
        <is>
          <t>N/A</t>
        </is>
      </c>
      <c r="AL79" s="305" t="inlineStr">
        <is>
          <t>N/A</t>
        </is>
      </c>
      <c r="AM79" s="305" t="inlineStr">
        <is>
          <t>政府机构开展的监督检查；企业能耗数据报告</t>
        </is>
      </c>
      <c r="AN79" s="305" t="inlineStr">
        <is>
          <t>市场监督管理部门对烧碱、聚氯乙烯树脂和甲烷氯化物生产企业进行能耗限额标准执行情况监督检查；企业须按规定报送年度能源消耗数据，接受节能监察。</t>
        </is>
      </c>
      <c r="AO79" s="305" t="inlineStr">
        <is>
          <t>合规命令；罚款；差别化电价；淘汰关停</t>
        </is>
      </c>
      <c r="AP79" s="305" t="inlineStr">
        <is>
          <t>对不符合强制性能耗限额标准的烧碱、聚氯乙烯树脂或甲烷氯化物生产企业，由相关部门责令限期整改，逾期未完成整改或整改后仍不达标的，纳入差别化电价范围并依法予以淘汰关停。</t>
        </is>
      </c>
      <c r="AQ79" s="305" t="inlineStr">
        <is>
          <t>其他激励或支持</t>
        </is>
      </c>
      <c r="AR79" s="305" t="inlineStr">
        <is>
          <t>国家鼓励烧碱、聚氯乙烯树脂和甲烷氯化物生产企业对标1级先进值开展节能降碳改造，通过节能审查和绿色工厂认定引导和支持先进产能提升。</t>
        </is>
      </c>
      <c r="AS79" s="305" t="inlineStr">
        <is>
          <t>N/A</t>
        </is>
      </c>
      <c r="AT79" s="305" t="inlineStr">
        <is>
          <t>N/A</t>
        </is>
      </c>
      <c r="AU79" s="305" t="inlineStr">
        <is>
          <t>C20</t>
        </is>
      </c>
      <c r="AV79" s="305" t="inlineStr">
        <is>
          <t>CO2</t>
        </is>
      </c>
      <c r="AW79" s="305" t="inlineStr">
        <is>
          <t>正向</t>
        </is>
      </c>
      <c r="AX79" s="305" t="inlineStr">
        <is>
          <t>节能</t>
        </is>
      </c>
      <c r="AY79" s="305" t="inlineStr">
        <is>
          <t>GB 21257-2024 烧碱、聚氯乙烯树脂和甲烷氯化物单位产品能源消耗限额</t>
        </is>
      </c>
      <c r="AZ79" s="305" t="inlineStr">
        <is>
          <t>https://openstd.samr.gov.cn/bzgk/std/newGbInfo?hcno=E49F11C43C31BD89386C871B3D75F054</t>
        </is>
      </c>
      <c r="BA79" s="305" t="inlineStr">
        <is>
          <t>GB 21257-2014（旧版）：https://openstd.samr.gov.cn/bzgk/std/nd?no=2142</t>
        </is>
      </c>
    </row>
    <row r="80">
      <c r="A80" s="305" t="inlineStr">
        <is>
          <t>CHNPRFEILI15S000</t>
        </is>
      </c>
      <c r="B80" s="305" t="inlineStr">
        <is>
          <t>工具</t>
        </is>
      </c>
      <c r="C80" s="305" t="inlineStr">
        <is>
          <t>绩效标准</t>
        </is>
      </c>
      <c r="D80" s="305" t="inlineStr">
        <is>
          <t>单位产品能源消耗限额</t>
        </is>
      </c>
      <c r="E80" s="305" t="inlineStr">
        <is>
          <t>工业</t>
        </is>
      </c>
      <c r="F80" s="305" t="inlineStr">
        <is>
          <t>化工</t>
        </is>
      </c>
      <c r="G80" s="305" t="inlineStr">
        <is>
          <t>钛白粉和氧化铁颜料单位产品能源消耗限额</t>
        </is>
      </c>
      <c r="H80" s="305" t="inlineStr">
        <is>
          <t>Norm of Energy Consumption per Unit Production of Titanium Dioxide and Iron Oxide Pigments</t>
        </is>
      </c>
      <c r="I80" s="305" t="inlineStr">
        <is>
          <t>N/A</t>
        </is>
      </c>
      <c r="J80" s="305" t="inlineStr">
        <is>
          <t>GB 32051-2024《钛白粉和氧化铁颜料单位产品能源消耗限额》是强制性国家标准，于2024年4月29日发布，2025年5月1日实施，替代GB 32051-2015。适用于硫酸法和氯化法钛白粉（不包括盐酸法氯化钛白粉和低品位高炉含钛渣低温氯化工艺）以及氧化铁颜料生产企业的单位产品能耗计算、考核，以及新建和改扩建项目的能耗控制。能耗限额等级分为3级（1级最低），其中3级为限定值（存量企业最低要求）、2级为准入值（新建及改扩建项目要求）、1级为先进值。与2015版相比，新增了氧化铁颜料的能耗限额要求。</t>
        </is>
      </c>
      <c r="K80" s="305" t="inlineStr">
        <is>
          <t>能源效率；节能</t>
        </is>
      </c>
      <c r="L80" s="305" t="inlineStr">
        <is>
          <t>直接</t>
        </is>
      </c>
      <c r="M80" s="305" t="inlineStr">
        <is>
          <t>供给侧</t>
        </is>
      </c>
      <c r="N80" s="305" t="inlineStr">
        <is>
          <t>中国</t>
        </is>
      </c>
      <c r="O80" s="305" t="inlineStr">
        <is>
          <t>国家</t>
        </is>
      </c>
      <c r="P80" s="305" t="inlineStr">
        <is>
          <t>N/A</t>
        </is>
      </c>
      <c r="Q80" s="305" t="inlineStr">
        <is>
          <t>11/09/2015</t>
        </is>
      </c>
      <c r="R80" s="305" t="inlineStr">
        <is>
          <t>01/10/2016</t>
        </is>
      </c>
      <c r="S80" s="305" t="inlineStr">
        <is>
          <t>N/A</t>
        </is>
      </c>
      <c r="T80" s="305" t="inlineStr">
        <is>
          <t>29/04/2024</t>
        </is>
      </c>
      <c r="U80" s="305" t="inlineStr">
        <is>
          <t>2024年4月29日发布GB 32051-2024替代GB 32051-2015，新增氧化铁颜料能耗限额要求，更新钛白粉各级能耗限额指标。</t>
        </is>
      </c>
      <c r="V80" s="305">
        <f>IF(R80="","生效",IF(R80="N/A","生效",IF(TODAY()&lt;DATE(VALUE(RIGHT(R80,4)),VALUE(MID(R80,4,2)),VALUE(LEFT(R80,2))),"计划实施",IF(S80="","生效",IF(S80="N/A","生效",IF(TODAY()&lt;DATE(VALUE(RIGHT(S80,4)),VALUE(MID(S80,4,2)),VALUE(LEFT(S80,2))),"生效","已终止"))))))</f>
        <v/>
      </c>
      <c r="W80" s="305" t="inlineStr">
        <is>
          <t>国家市场监督管理总局；国家标准化管理委员会</t>
        </is>
      </c>
      <c r="X80" s="305" t="inlineStr">
        <is>
          <t>钛白粉和氧化铁颜料生产装置</t>
        </is>
      </c>
      <c r="Y80" s="305" t="inlineStr">
        <is>
          <t>新建；既有</t>
        </is>
      </c>
      <c r="Z80" s="305" t="inlineStr">
        <is>
          <t>硫酸法钛白粉（以钛铁矿、钛精矿或酸溶性钛渣为原料）、氯化法钛白粉（以天然金红石、人造金红石或氯化高钛渣及氯气为原料）和氧化铁颜料（以废铁、硫酸亚铁、硝酸、硫酸为原料）的生产装置。不包括盐酸法氯化钛白粉和低品位高炉含钛渣低温氯化钛白粉生产工艺。</t>
        </is>
      </c>
      <c r="AA80" s="305" t="inlineStr">
        <is>
          <t>N/A</t>
        </is>
      </c>
      <c r="AB80" s="305" t="inlineStr">
        <is>
          <t>N/A</t>
        </is>
      </c>
      <c r="AC80" s="305" t="inlineStr">
        <is>
          <t>企业</t>
        </is>
      </c>
      <c r="AD80" s="305" t="inlineStr">
        <is>
          <t>在中国境内运营钛白粉或氧化铁颜料生产装置的企业。</t>
        </is>
      </c>
      <c r="AE80" s="305" t="inlineStr">
        <is>
          <t>生产</t>
        </is>
      </c>
      <c r="AF80" s="305" t="inlineStr">
        <is>
          <t>钛白粉和氧化铁颜料生产装置的运行活动。现有企业须达到3级限定值，新建及改扩建企业须达到2级准入值。</t>
        </is>
      </c>
      <c r="AG80" s="305" t="inlineStr">
        <is>
          <t>3级</t>
        </is>
      </c>
      <c r="AH80" s="305" t="inlineStr">
        <is>
          <t>能耗限额等级</t>
        </is>
      </c>
      <c r="AI80" s="305" t="inlineStr">
        <is>
          <t>能耗限额等级分为3级（1级最低即最先进），3级为限定值（存量企业最低要求），2级为准入值（新建及改扩建项目要求），1级为先进值。以单位产品综合能耗（kgce/t）为评价指标，按产品类型和工艺路线分级设定限值。硫酸法钛白粉（金红石型）：3级≤1300，2级≤1000，1级≤860。硫酸法钛白粉（锐钛型）：3级≤1000，2级≤800，1级≤700。氯化法钛白粉：3级≤950，2级≤900，1级≤700。氧化铁红：3级≤780，2级≤650，1级≤580。氧化铁黄：3级≤900，2级≤750，1级≤600。氧化铁黑：3级≤600，2级≤460，1级≤410。</t>
        </is>
      </c>
      <c r="AJ80" s="305" t="inlineStr">
        <is>
          <t>1）现有钛白粉和氧化铁颜料生产企业须达到3级限定值方可继续运营，未达标者须限期改造或淘汰；2）新建及改扩建项目须达到2级准入值方可投产；3）1级先进值用于引导行业节能标杆。</t>
        </is>
      </c>
      <c r="AK80" s="305" t="inlineStr">
        <is>
          <t>N/A</t>
        </is>
      </c>
      <c r="AL80" s="305" t="inlineStr">
        <is>
          <t>N/A</t>
        </is>
      </c>
      <c r="AM80" s="305" t="inlineStr">
        <is>
          <t>政府机构开展的监督检查；企业能耗数据报告</t>
        </is>
      </c>
      <c r="AN80" s="305" t="inlineStr">
        <is>
          <t>市场监督管理部门对钛白粉和氧化铁颜料生产企业进行能耗限额标准执行情况监督检查；企业须按规定报送年度能源消耗数据，接受节能监察。</t>
        </is>
      </c>
      <c r="AO80" s="305" t="inlineStr">
        <is>
          <t>合规命令；罚款；差别化电价；淘汰关停</t>
        </is>
      </c>
      <c r="AP80" s="305" t="inlineStr">
        <is>
          <t>对不符合强制性能耗限额标准的钛白粉或氧化铁颜料生产企业，由相关部门责令限期整改，逾期未完成整改或整改后仍不达标的，纳入差别化电价范围并依法予以淘汰关停。</t>
        </is>
      </c>
      <c r="AQ80" s="305" t="inlineStr">
        <is>
          <t>其他激励或支持</t>
        </is>
      </c>
      <c r="AR80" s="305" t="inlineStr">
        <is>
          <t>国家鼓励钛白粉和氧化铁颜料生产企业对标1级先进值开展节能降碳改造，通过节能审查和绿色工厂认定引导和支持先进产能提升。</t>
        </is>
      </c>
      <c r="AS80" s="305" t="inlineStr">
        <is>
          <t>N/A</t>
        </is>
      </c>
      <c r="AT80" s="305" t="inlineStr">
        <is>
          <t>N/A</t>
        </is>
      </c>
      <c r="AU80" s="305" t="inlineStr">
        <is>
          <t>C20</t>
        </is>
      </c>
      <c r="AV80" s="305" t="inlineStr">
        <is>
          <t>CO2</t>
        </is>
      </c>
      <c r="AW80" s="305" t="inlineStr">
        <is>
          <t>正向</t>
        </is>
      </c>
      <c r="AX80" s="305" t="inlineStr">
        <is>
          <t>节能</t>
        </is>
      </c>
      <c r="AY80" s="305" t="inlineStr">
        <is>
          <t>GB 32051-2024 钛白粉和氧化铁颜料单位产品能源消耗限额</t>
        </is>
      </c>
      <c r="AZ80" s="305" t="inlineStr">
        <is>
          <t>https://openstd.samr.gov.cn/bzgk/std/newGbInfo?hcno=DAC18F2C6C2B3B9C47F34CC093434B82</t>
        </is>
      </c>
      <c r="BA80" s="305" t="inlineStr">
        <is>
          <t>GB 32051-2015（旧版）：https://openstd.samr.gov.cn/bzgk/std/nd?no=2142</t>
        </is>
      </c>
    </row>
    <row r="81">
      <c r="A81" s="305" t="inlineStr">
        <is>
          <t>CHNPRFEILI16S000</t>
        </is>
      </c>
      <c r="B81" s="305" t="inlineStr">
        <is>
          <t>工具</t>
        </is>
      </c>
      <c r="C81" s="305" t="inlineStr">
        <is>
          <t>绩效标准</t>
        </is>
      </c>
      <c r="D81" s="305" t="inlineStr">
        <is>
          <t>单位产品能源消耗限额</t>
        </is>
      </c>
      <c r="E81" s="305" t="inlineStr">
        <is>
          <t>能源；工业</t>
        </is>
      </c>
      <c r="F81" s="305" t="inlineStr">
        <is>
          <t>煤化工</t>
        </is>
      </c>
      <c r="G81" s="305" t="inlineStr">
        <is>
          <t>煤制烯烃、煤制天然气和煤制油单位产品能源消耗限额</t>
        </is>
      </c>
      <c r="H81" s="305" t="inlineStr">
        <is>
          <t>Norm of Energy Consumption per Unit Production of Coal-to-Olefins, Coal-to-Synthetic Natural Gas and Coal-to-Liquids</t>
        </is>
      </c>
      <c r="I81" s="305" t="inlineStr">
        <is>
          <t>N/A</t>
        </is>
      </c>
      <c r="J81" s="305" t="inlineStr">
        <is>
          <t>GB 30180-2024《煤制烯烃、煤制天然气和煤制油单位产品能源消耗限额》是强制性国家标准，于2024年4月29日发布，2025年5月1日实施，整合替代GB 30178-2013、GB 30179-2013和GB 30180-2013。适用于煤（经甲醇）制烯烃、煤制天然气、煤直接液化制油和煤间接液化制油生产企业的单位产品能耗计算、考核，以及新建和改扩建项目的能耗控制。不适用于以焦炉煤气或多元原料生产烯烃的企业，以及外购甲醇生产烯烃的企业。能耗限额等级分为3级（1级最低），其中3级为限定值（存量企业最低要求）、2级为准入值（新建及改扩建项目要求）、1级为先进值。与2013版相比，核心修订为将原料用能与非原料用能区分统计，原料用能可扣除。</t>
        </is>
      </c>
      <c r="K81" s="305" t="inlineStr">
        <is>
          <t>能源效率；节能</t>
        </is>
      </c>
      <c r="L81" s="305" t="inlineStr">
        <is>
          <t>直接</t>
        </is>
      </c>
      <c r="M81" s="305" t="inlineStr">
        <is>
          <t>供给侧</t>
        </is>
      </c>
      <c r="N81" s="305" t="inlineStr">
        <is>
          <t>中国</t>
        </is>
      </c>
      <c r="O81" s="305" t="inlineStr">
        <is>
          <t>国家</t>
        </is>
      </c>
      <c r="P81" s="305" t="inlineStr">
        <is>
          <t>N/A</t>
        </is>
      </c>
      <c r="Q81" s="305" t="inlineStr">
        <is>
          <t>31/12/2013</t>
        </is>
      </c>
      <c r="R81" s="305" t="inlineStr">
        <is>
          <t>01/12/2014</t>
        </is>
      </c>
      <c r="S81" s="305" t="inlineStr">
        <is>
          <t>N/A</t>
        </is>
      </c>
      <c r="T81" s="305" t="inlineStr">
        <is>
          <t>29/04/2024</t>
        </is>
      </c>
      <c r="U81" s="305" t="inlineStr">
        <is>
          <t>2024年4月29日发布GB 30180-2024替代GB 30178-2013、GB 30179-2013和GB 30180-2013，将原料用能与非原料用能区分统计，删除先进值改为能耗限额等级体系，更新各级能耗限额指标。</t>
        </is>
      </c>
      <c r="V81" s="305">
        <f>IF(R81="","生效",IF(R81="N/A","生效",IF(TODAY()&lt;DATE(VALUE(RIGHT(R81,4)),VALUE(MID(R81,4,2)),VALUE(LEFT(R81,2))),"计划实施",IF(S81="","生效",IF(S81="N/A","生效",IF(TODAY()&lt;DATE(VALUE(RIGHT(S81,4)),VALUE(MID(S81,4,2)),VALUE(LEFT(S81,2))),"生效","已终止"))))))</f>
        <v/>
      </c>
      <c r="W81" s="305" t="inlineStr">
        <is>
          <t>国家市场监督管理总局；国家标准化管理委员会</t>
        </is>
      </c>
      <c r="X81" s="305" t="inlineStr">
        <is>
          <t>煤制烯烃、煤制天然气和煤制油生产装置</t>
        </is>
      </c>
      <c r="Y81" s="305" t="inlineStr">
        <is>
          <t>新建；既有</t>
        </is>
      </c>
      <c r="Z81" s="305" t="inlineStr">
        <is>
          <t>以煤为原料经甲醇制烯烃（MTO/MTP）生产装置、煤制天然气（甲烷化）生产装置、煤直接液化制油和煤间接液化（费托合成）制油生产装置。不包括以焦炉煤气或多元原料生产烯烃的装置，以及外购甲醇生产烯烃的装置。</t>
        </is>
      </c>
      <c r="AA81" s="305" t="inlineStr">
        <is>
          <t>N/A</t>
        </is>
      </c>
      <c r="AB81" s="305" t="inlineStr">
        <is>
          <t>N/A</t>
        </is>
      </c>
      <c r="AC81" s="305" t="inlineStr">
        <is>
          <t>企业</t>
        </is>
      </c>
      <c r="AD81" s="305" t="inlineStr">
        <is>
          <t>在中国境内运营煤制烯烃、煤制天然气或煤制油生产装置的企业。</t>
        </is>
      </c>
      <c r="AE81" s="305" t="inlineStr">
        <is>
          <t>生产</t>
        </is>
      </c>
      <c r="AF81" s="305" t="inlineStr">
        <is>
          <t>煤制烯烃、煤制天然气和煤制油生产装置的运行活动。现有企业须达到3级限定值，新建及改扩建企业须达到2级准入值。</t>
        </is>
      </c>
      <c r="AG81" s="305" t="inlineStr">
        <is>
          <t>3级</t>
        </is>
      </c>
      <c r="AH81" s="305" t="inlineStr">
        <is>
          <t>能耗限额等级</t>
        </is>
      </c>
      <c r="AI81" s="305" t="inlineStr">
        <is>
          <t>能耗限额等级分为3级（1级最低即最先进），3级为限定值（存量企业最低要求），2级为准入值（新建及改扩建项目要求），1级为先进值。以单位产品综合能耗（非原料用能）为评价指标，按产品类型和工艺路线分级设定限值。原料用能（用作原料的煤、天然气等）可扣除，更科学反映煤化工实际能效水平。按煤制烯烃、煤制天然气、煤直接液化制油和煤间接液化制油分别设定能耗限额指标。</t>
        </is>
      </c>
      <c r="AJ81" s="305" t="inlineStr">
        <is>
          <t>1）现有煤制烯烃、煤制天然气和煤制油生产企业须达到3级限定值方可继续运营，未达标者须限期改造或淘汰；2）新建及改扩建项目须达到2级准入值方可投产；3）1级先进值用于引导行业节能标杆。</t>
        </is>
      </c>
      <c r="AK81" s="305" t="inlineStr">
        <is>
          <t>N/A</t>
        </is>
      </c>
      <c r="AL81" s="305" t="inlineStr">
        <is>
          <t>N/A</t>
        </is>
      </c>
      <c r="AM81" s="305" t="inlineStr">
        <is>
          <t>政府机构开展的监督检查；企业能耗数据报告</t>
        </is>
      </c>
      <c r="AN81" s="305" t="inlineStr">
        <is>
          <t>市场监督管理部门和能源主管部门对煤制烯烃、煤制天然气和煤制油生产企业进行能耗限额标准执行情况监督检查；企业须按规定报送年度能源消耗数据，接受节能监察。</t>
        </is>
      </c>
      <c r="AO81" s="305" t="inlineStr">
        <is>
          <t>合规命令；罚款；差别化电价；淘汰关停</t>
        </is>
      </c>
      <c r="AP81" s="305" t="inlineStr">
        <is>
          <t>对不符合强制性能耗限额标准的煤制烯烃、煤制天然气或煤制油生产企业，由相关部门责令限期整改，逾期未完成整改或整改后仍不达标的，纳入差别化电价范围并依法予以淘汰关停。</t>
        </is>
      </c>
      <c r="AQ81" s="305" t="inlineStr">
        <is>
          <t>其他激励或支持</t>
        </is>
      </c>
      <c r="AR81" s="305" t="inlineStr">
        <is>
          <t>国家鼓励煤制烯烃、煤制天然气和煤制油生产企业对标1级先进值开展节能降碳改造，通过节能审查和行业能效领跑者引导和支持先进产能提升。</t>
        </is>
      </c>
      <c r="AS81" s="305" t="inlineStr">
        <is>
          <t>N/A</t>
        </is>
      </c>
      <c r="AT81" s="305" t="inlineStr">
        <is>
          <t>N/A</t>
        </is>
      </c>
      <c r="AU81" s="305" t="inlineStr">
        <is>
          <t>C20</t>
        </is>
      </c>
      <c r="AV81" s="305" t="inlineStr">
        <is>
          <t>CO2</t>
        </is>
      </c>
      <c r="AW81" s="305" t="inlineStr">
        <is>
          <t>正向</t>
        </is>
      </c>
      <c r="AX81" s="305" t="inlineStr">
        <is>
          <t>节能；污染防治</t>
        </is>
      </c>
      <c r="AY81" s="305" t="inlineStr">
        <is>
          <t>GB 30180-2024 煤制烯烃、煤制天然气和煤制油单位产品能源消耗限额</t>
        </is>
      </c>
      <c r="AZ81" s="305" t="inlineStr">
        <is>
          <t>https://openstd.samr.gov.cn/bzgk/std/newGbInfo?hcno=6142C24B8C115E93984C89692BCBB70F</t>
        </is>
      </c>
      <c r="BA81" s="305" t="inlineStr">
        <is>
          <t>GB 30178-2013（旧版，煤直接液化制油）、GB 30179-2013（旧版，煤制天然气）、GB 30180-2013（旧版，煤制烯烃）：https://openstd.samr.gov.cn/bzgk/std/nd?no=2142</t>
        </is>
      </c>
    </row>
    <row r="82">
      <c r="A82" s="305" t="inlineStr">
        <is>
          <t>CHNPRFEILI17S000</t>
        </is>
      </c>
      <c r="B82" s="305" t="inlineStr">
        <is>
          <t>工具</t>
        </is>
      </c>
      <c r="C82" s="305" t="inlineStr">
        <is>
          <t>绩效标准</t>
        </is>
      </c>
      <c r="D82" s="305" t="inlineStr">
        <is>
          <t>单位产品能源消耗限额</t>
        </is>
      </c>
      <c r="E82" s="305" t="inlineStr">
        <is>
          <t>工业</t>
        </is>
      </c>
      <c r="F82" s="305" t="inlineStr">
        <is>
          <t>金矿开采及冶炼</t>
        </is>
      </c>
      <c r="G82" s="305" t="inlineStr">
        <is>
          <t>金矿开采、选冶和金精炼单位产品能源消耗限额</t>
        </is>
      </c>
      <c r="H82" s="305" t="inlineStr">
        <is>
          <t>Norm of Energy Consumption per Unit Production for Gold Mining, Mineral Processing, Metallurgy and Refining of Gold</t>
        </is>
      </c>
      <c r="I82" s="305" t="inlineStr">
        <is>
          <t>N/A</t>
        </is>
      </c>
      <c r="J82" s="305" t="inlineStr">
        <is>
          <t>GB 32032-2024《金矿开采、选冶和金精炼单位产品能源消耗限额》是强制性国家标准，于2024年4月29日发布，2025年5月1日实施，整合替代GB 32032-2015、GB 32033-2015和GB 32034-2015。适用于金矿开采、选冶和金精炼生产企业的单位产品能耗计算、考核，以及新建和改扩建项目的能耗控制。能耗限额等级分为3级（1级最低），其中3级为限定值（存量企业最低要求）、2级为准入值（新建及改扩建项目要求）、1级为先进值。按开采方式（露天/地下）、选冶工艺（生物氧化、焙烧氧化等）和金精炼工艺（化学法、电解法）分级设定能耗限值。</t>
        </is>
      </c>
      <c r="K82" s="305" t="inlineStr">
        <is>
          <t>能源效率；节能</t>
        </is>
      </c>
      <c r="L82" s="305" t="inlineStr">
        <is>
          <t>直接</t>
        </is>
      </c>
      <c r="M82" s="305" t="inlineStr">
        <is>
          <t>供给侧</t>
        </is>
      </c>
      <c r="N82" s="305" t="inlineStr">
        <is>
          <t>中国</t>
        </is>
      </c>
      <c r="O82" s="305" t="inlineStr">
        <is>
          <t>国家</t>
        </is>
      </c>
      <c r="P82" s="305" t="inlineStr">
        <is>
          <t>N/A</t>
        </is>
      </c>
      <c r="Q82" s="305" t="inlineStr">
        <is>
          <t>11/09/2015</t>
        </is>
      </c>
      <c r="R82" s="305" t="inlineStr">
        <is>
          <t>01/10/2016</t>
        </is>
      </c>
      <c r="S82" s="305" t="inlineStr">
        <is>
          <t>N/A</t>
        </is>
      </c>
      <c r="T82" s="305" t="inlineStr">
        <is>
          <t>29/04/2024</t>
        </is>
      </c>
      <c r="U82" s="305" t="inlineStr">
        <is>
          <t>2024年4月29日发布GB 32032-2024替代GB 32032-2015、GB 32033-2015和GB 32034-2015，将金矿开采、选冶和金精炼三部标准整合为一，更新各级能耗限额指标。</t>
        </is>
      </c>
      <c r="V82" s="305">
        <f>IF(R82="","生效",IF(R82="N/A","生效",IF(TODAY()&lt;DATE(VALUE(RIGHT(R82,4)),VALUE(MID(R82,4,2)),VALUE(LEFT(R82,2))),"计划实施",IF(S82="","生效",IF(S82="N/A","生效",IF(TODAY()&lt;DATE(VALUE(RIGHT(S82,4)),VALUE(MID(S82,4,2)),VALUE(LEFT(S82,2))),"生效","已终止"))))))</f>
        <v/>
      </c>
      <c r="W82" s="305" t="inlineStr">
        <is>
          <t>国家市场监督管理总局；国家标准化管理委员会</t>
        </is>
      </c>
      <c r="X82" s="305" t="inlineStr">
        <is>
          <t>金矿开采、选冶和金精炼生产系统</t>
        </is>
      </c>
      <c r="Y82" s="305" t="inlineStr">
        <is>
          <t>新建；既有</t>
        </is>
      </c>
      <c r="Z82" s="305" t="inlineStr">
        <is>
          <t>金矿开采（露天或地下开采）、金矿选冶（生物氧化、焙烧氧化、氰化浸出等工艺）和金精炼（化学法或电解法）的生产系统，包括采矿、破碎磨矿、浸出、冶炼、精炼等主要工序及辅助生产系统。</t>
        </is>
      </c>
      <c r="AA82" s="305" t="inlineStr">
        <is>
          <t>N/A</t>
        </is>
      </c>
      <c r="AB82" s="305" t="inlineStr">
        <is>
          <t>N/A</t>
        </is>
      </c>
      <c r="AC82" s="305" t="inlineStr">
        <is>
          <t>企业</t>
        </is>
      </c>
      <c r="AD82" s="305" t="inlineStr">
        <is>
          <t>在中国境内运营金矿开采、选冶或金精炼生产系统的企业。</t>
        </is>
      </c>
      <c r="AE82" s="305" t="inlineStr">
        <is>
          <t>生产</t>
        </is>
      </c>
      <c r="AF82" s="305" t="inlineStr">
        <is>
          <t>金矿开采、选冶和金精炼生产系统的运行活动。现有企业须达到3级限定值，新建及改扩建企业须达到2级准入值。</t>
        </is>
      </c>
      <c r="AG82" s="305" t="inlineStr">
        <is>
          <t>3级</t>
        </is>
      </c>
      <c r="AH82" s="305" t="inlineStr">
        <is>
          <t>能耗限额等级</t>
        </is>
      </c>
      <c r="AI82" s="305" t="inlineStr">
        <is>
          <t>能耗限额等级分为3级（1级最低即最先进），3级为限定值（存量企业最低要求），2级为准入值（新建及改扩建项目要求），1级为先进值。以单位产品综合能耗（kgce/t矿或kgce/kg金）为评价指标，按开采方式、选冶工艺和金精炼工艺分级设定限值。金矿选冶（生物氧化工艺）：3级≤65.60，2级≤60.35，1级≤52.00 kgce/t。金精炼（化学法）：3级≤5.40，2级≤4.85，1级≤4.20 kgce/kg。金精炼（电解法）：3级≤4.55，2级≤4.35，1级≤4.10 kgce/kg。金矿开采按露天和地下分别设定能耗限额。</t>
        </is>
      </c>
      <c r="AJ82" s="305" t="inlineStr">
        <is>
          <t>1）现有金矿开采、选冶和金精炼企业须达到3级限定值方可继续运营，未达标者须限期改造或淘汰；2）新建及改扩建项目须达到2级准入值方可投产；3）1级先进值用于引导行业节能标杆。</t>
        </is>
      </c>
      <c r="AK82" s="305" t="inlineStr">
        <is>
          <t>N/A</t>
        </is>
      </c>
      <c r="AL82" s="305" t="inlineStr">
        <is>
          <t>N/A</t>
        </is>
      </c>
      <c r="AM82" s="305" t="inlineStr">
        <is>
          <t>政府机构开展的监督检查；企业能耗数据报告</t>
        </is>
      </c>
      <c r="AN82" s="305" t="inlineStr">
        <is>
          <t>市场监督管理部门和自然资源主管部门对金矿开采、选冶和金精炼企业进行能耗限额标准执行情况监督检查；企业须按规定报送年度能源消耗数据，接受节能监察。</t>
        </is>
      </c>
      <c r="AO82" s="305" t="inlineStr">
        <is>
          <t>合规命令；罚款；差别化电价；淘汰关停</t>
        </is>
      </c>
      <c r="AP82" s="305" t="inlineStr">
        <is>
          <t>对不符合强制性能耗限额标准的金矿开采、选冶或金精炼企业，由相关部门责令限期整改，逾期未完成整改或整改后仍不达标的，纳入差别化电价范围并依法予以淘汰关停。</t>
        </is>
      </c>
      <c r="AQ82" s="305" t="inlineStr">
        <is>
          <t>其他激励或支持</t>
        </is>
      </c>
      <c r="AR82" s="305" t="inlineStr">
        <is>
          <t>国家鼓励金矿开采、选冶和金精炼企业对标1级先进值开展节能降碳改造，通过节能审查和绿色矿山建设引导和支持先进产能提升。</t>
        </is>
      </c>
      <c r="AS82" s="305" t="inlineStr">
        <is>
          <t>N/A</t>
        </is>
      </c>
      <c r="AT82" s="305" t="inlineStr">
        <is>
          <t>N/A</t>
        </is>
      </c>
      <c r="AU82" s="305" t="inlineStr">
        <is>
          <t>B07</t>
        </is>
      </c>
      <c r="AV82" s="305" t="inlineStr">
        <is>
          <t>CO2</t>
        </is>
      </c>
      <c r="AW82" s="305" t="inlineStr">
        <is>
          <t>正向</t>
        </is>
      </c>
      <c r="AX82" s="305" t="inlineStr">
        <is>
          <t>节能</t>
        </is>
      </c>
      <c r="AY82" s="305" t="inlineStr">
        <is>
          <t>GB 32032-2024 金矿开采、选冶和金精炼单位产品能源消耗限额</t>
        </is>
      </c>
      <c r="AZ82" s="305" t="inlineStr">
        <is>
          <t>https://openstd.samr.gov.cn/bzgk/std/newGbInfo?hcno=B268E46CD43CCE0EF203B95F3993D6FC</t>
        </is>
      </c>
      <c r="BA82" s="305" t="inlineStr">
        <is>
          <t>GB 32032-2015（旧版）、GB 32033-2015（旧版）、GB 32034-2015（旧版）：https://openstd.samr.gov.cn/bzgk/std/nd?no=2142</t>
        </is>
      </c>
    </row>
    <row r="83">
      <c r="A83" s="305" t="inlineStr">
        <is>
          <t>CHNPRFEILI18S000</t>
        </is>
      </c>
      <c r="B83" s="305" t="inlineStr">
        <is>
          <t>工具</t>
        </is>
      </c>
      <c r="C83" s="305" t="inlineStr">
        <is>
          <t>绩效标准</t>
        </is>
      </c>
      <c r="D83" s="305" t="inlineStr">
        <is>
          <t>单位产品能源消耗限额</t>
        </is>
      </c>
      <c r="E83" s="305" t="inlineStr">
        <is>
          <t>工业</t>
        </is>
      </c>
      <c r="F83" s="305" t="inlineStr">
        <is>
          <t>化工</t>
        </is>
      </c>
      <c r="G83" s="305" t="inlineStr">
        <is>
          <t>黄磷单位产品能源消耗限额</t>
        </is>
      </c>
      <c r="H83" s="305" t="inlineStr">
        <is>
          <t>Norm of Energy Consumption per Unit Production of Yellow Phosphorus</t>
        </is>
      </c>
      <c r="I83" s="305" t="inlineStr">
        <is>
          <t>N/A</t>
        </is>
      </c>
      <c r="J83" s="305" t="inlineStr">
        <is>
          <t>GB 21345-2024《黄磷单位产品能源消耗限额》是强制性国家标准，于2024年4月29日发布，2025年5月1日实施，替代GB 21345-2015。适用于电炉法黄磷生产企业的单位产品能耗计算、考核，以及新建和改扩建项目的能耗控制。能耗限额等级分为3级（1级最低），其中3级为限定值（存量企业最低要求）、2级为准入值（新建及改扩建项目要求）、1级为先进值。以单位产品综合能耗和单位产品电炉电耗为双重评价指标。</t>
        </is>
      </c>
      <c r="K83" s="305" t="inlineStr">
        <is>
          <t>能源效率；节能</t>
        </is>
      </c>
      <c r="L83" s="305" t="inlineStr">
        <is>
          <t>直接</t>
        </is>
      </c>
      <c r="M83" s="305" t="inlineStr">
        <is>
          <t>供给侧</t>
        </is>
      </c>
      <c r="N83" s="305" t="inlineStr">
        <is>
          <t>中国</t>
        </is>
      </c>
      <c r="O83" s="305" t="inlineStr">
        <is>
          <t>国家</t>
        </is>
      </c>
      <c r="P83" s="305" t="inlineStr">
        <is>
          <t>N/A</t>
        </is>
      </c>
      <c r="Q83" s="305" t="inlineStr">
        <is>
          <t>09/01/2008</t>
        </is>
      </c>
      <c r="R83" s="305" t="inlineStr">
        <is>
          <t>01/07/2008</t>
        </is>
      </c>
      <c r="S83" s="305" t="inlineStr">
        <is>
          <t>N/A</t>
        </is>
      </c>
      <c r="T83" s="305" t="inlineStr">
        <is>
          <t>29/04/2024</t>
        </is>
      </c>
      <c r="U83" s="305" t="inlineStr">
        <is>
          <t>2024年4月29日发布GB 21345-2024替代GB 21345-2015，更新各级能耗限额指标，进一步降低单位产品综合能耗和电炉电耗限额。</t>
        </is>
      </c>
      <c r="V83" s="305">
        <f>IF(R83="","生效",IF(R83="N/A","生效",IF(TODAY()&lt;DATE(VALUE(RIGHT(R83,4)),VALUE(MID(R83,4,2)),VALUE(LEFT(R83,2))),"计划实施",IF(S83="","生效",IF(S83="N/A","生效",IF(TODAY()&lt;DATE(VALUE(RIGHT(S83,4)),VALUE(MID(S83,4,2)),VALUE(LEFT(S83,2))),"生效","已终止"))))))</f>
        <v/>
      </c>
      <c r="W83" s="305" t="inlineStr">
        <is>
          <t>国家市场监督管理总局；国家标准化管理委员会</t>
        </is>
      </c>
      <c r="X83" s="305" t="inlineStr">
        <is>
          <t>黄磷生产装置</t>
        </is>
      </c>
      <c r="Y83" s="305" t="inlineStr">
        <is>
          <t>新建；既有</t>
        </is>
      </c>
      <c r="Z83" s="305" t="inlineStr">
        <is>
          <t>采用电炉法以磷矿石为原料生产黄磷的装置，包括原料处理、电炉还原、磷蒸冷凝等主要工序及辅助生产系统。</t>
        </is>
      </c>
      <c r="AA83" s="305" t="inlineStr">
        <is>
          <t>N/A</t>
        </is>
      </c>
      <c r="AB83" s="305" t="inlineStr">
        <is>
          <t>N/A</t>
        </is>
      </c>
      <c r="AC83" s="305" t="inlineStr">
        <is>
          <t>企业</t>
        </is>
      </c>
      <c r="AD83" s="305" t="inlineStr">
        <is>
          <t>在中国境内运营电炉法黄磷生产装置的企业。</t>
        </is>
      </c>
      <c r="AE83" s="305" t="inlineStr">
        <is>
          <t>生产</t>
        </is>
      </c>
      <c r="AF83" s="305" t="inlineStr">
        <is>
          <t>黄磷生产装置的运行活动。现有企业须达到3级限定值，新建及改扩建企业须达到2级准入值。</t>
        </is>
      </c>
      <c r="AG83" s="305" t="inlineStr">
        <is>
          <t>3级</t>
        </is>
      </c>
      <c r="AH83" s="305" t="inlineStr">
        <is>
          <t>能耗限额等级</t>
        </is>
      </c>
      <c r="AI83" s="305" t="inlineStr">
        <is>
          <t>能耗限额等级分为3级（1级最低即最先进），3级为限定值（存量企业最低要求），2级为准入值（新建及改扩建项目要求），1级为先进值。以单位产品综合能耗（kgce/t）和单位产品电炉电耗（kW·h/t）为双重评价指标。单位产品综合能耗：3级≤2800，2级≤2600，1级≤2300。单位产品电炉电耗：3级≤13300，2级≤12500，1级≤12000。</t>
        </is>
      </c>
      <c r="AJ83" s="305" t="inlineStr">
        <is>
          <t>1）现有黄磷生产企业须达到3级限定值方可继续运营，未达标者须限期改造或淘汰；2）新建及改扩建黄磷项目须达到2级准入值方可投产；3）1级先进值用于引导行业节能标杆。</t>
        </is>
      </c>
      <c r="AK83" s="305" t="inlineStr">
        <is>
          <t>N/A</t>
        </is>
      </c>
      <c r="AL83" s="305" t="inlineStr">
        <is>
          <t>N/A</t>
        </is>
      </c>
      <c r="AM83" s="305" t="inlineStr">
        <is>
          <t>政府机构开展的监督检查；企业能耗数据报告</t>
        </is>
      </c>
      <c r="AN83" s="305" t="inlineStr">
        <is>
          <t>市场监督管理部门对黄磷生产企业进行能耗限额标准执行情况监督检查；企业须按规定报送年度能源消耗数据，接受节能监察。</t>
        </is>
      </c>
      <c r="AO83" s="305" t="inlineStr">
        <is>
          <t>合规命令；罚款；差别化电价；淘汰关停</t>
        </is>
      </c>
      <c r="AP83" s="305" t="inlineStr">
        <is>
          <t>对不符合强制性能耗限额标准的黄磷生产企业，由相关部门责令限期整改，逾期未完成整改或整改后仍不达标的，纳入差别化电价范围并依法予以淘汰关停。</t>
        </is>
      </c>
      <c r="AQ83" s="305" t="inlineStr">
        <is>
          <t>其他激励或支持</t>
        </is>
      </c>
      <c r="AR83" s="305" t="inlineStr">
        <is>
          <t>国家鼓励黄磷生产企业对标1级先进值开展节能降碳改造，通过节能审查和绿色工厂认定引导和支持先进产能提升。</t>
        </is>
      </c>
      <c r="AS83" s="305" t="inlineStr">
        <is>
          <t>N/A</t>
        </is>
      </c>
      <c r="AT83" s="305" t="inlineStr">
        <is>
          <t>N/A</t>
        </is>
      </c>
      <c r="AU83" s="305" t="inlineStr">
        <is>
          <t>C20</t>
        </is>
      </c>
      <c r="AV83" s="305" t="inlineStr">
        <is>
          <t>CO2</t>
        </is>
      </c>
      <c r="AW83" s="305" t="inlineStr">
        <is>
          <t>正向</t>
        </is>
      </c>
      <c r="AX83" s="305" t="inlineStr">
        <is>
          <t>节能</t>
        </is>
      </c>
      <c r="AY83" s="305" t="inlineStr">
        <is>
          <t>GB 21345-2024 黄磷单位产品能源消耗限额</t>
        </is>
      </c>
      <c r="AZ83" s="305" t="inlineStr">
        <is>
          <t>https://openstd.samr.gov.cn/bzgk/std/newGbInfo?hcno=C3476FF3135DC1131ED69638176BDB8B</t>
        </is>
      </c>
      <c r="BA83" s="305" t="inlineStr">
        <is>
          <t>GB 21345-2015（旧版）：https://openstd.samr.gov.cn/bzgk/std/nd?no=2142</t>
        </is>
      </c>
    </row>
    <row r="84">
      <c r="A84" s="305" t="inlineStr">
        <is>
          <t>CHNPRFEILI19S000</t>
        </is>
      </c>
      <c r="B84" s="305" t="inlineStr">
        <is>
          <t>工具</t>
        </is>
      </c>
      <c r="C84" s="305" t="inlineStr">
        <is>
          <t>绩效标准</t>
        </is>
      </c>
      <c r="D84" s="305" t="inlineStr">
        <is>
          <t>单位产品能源消耗限额</t>
        </is>
      </c>
      <c r="E84" s="305" t="inlineStr">
        <is>
          <t>工业</t>
        </is>
      </c>
      <c r="F84" s="305" t="inlineStr">
        <is>
          <t>橡胶加工；化工</t>
        </is>
      </c>
      <c r="G84" s="305" t="inlineStr">
        <is>
          <t>轮胎和炭黑单位产品能源消耗限额</t>
        </is>
      </c>
      <c r="H84" s="305" t="inlineStr">
        <is>
          <t>Norm of Energy Consumption per Unit Production of Tyres and Carbon Black</t>
        </is>
      </c>
      <c r="I84" s="305" t="inlineStr">
        <is>
          <t>N/A</t>
        </is>
      </c>
      <c r="J84" s="305" t="inlineStr">
        <is>
          <t>GB 29449-2024《轮胎和炭黑单位产品能源消耗限额》是强制性国家标准，于2024年4月29日发布，2025年5月1日实施，整合替代GB 29449-2012和GB 29440-2012。适用于全钢子午线轮胎、半钢子午线轮胎、工程机械轮胎、斜交轮胎和橡胶行业用炭黑生产企业的单位产品能耗计算、考核，以及新建和改扩建项目的能耗控制。能耗限额等级分为3级（1级最低），其中3级为限定值（存量企业最低要求）、2级为准入值（新建及改扩建项目要求）、1级为先进值。与2012版相比，部分轮胎产品能耗限额降低20%-30%，炭黑能耗指标达国际领先水平。</t>
        </is>
      </c>
      <c r="K84" s="305" t="inlineStr">
        <is>
          <t>能源效率；节能</t>
        </is>
      </c>
      <c r="L84" s="305" t="inlineStr">
        <is>
          <t>直接</t>
        </is>
      </c>
      <c r="M84" s="305" t="inlineStr">
        <is>
          <t>供给侧</t>
        </is>
      </c>
      <c r="N84" s="305" t="inlineStr">
        <is>
          <t>中国</t>
        </is>
      </c>
      <c r="O84" s="305" t="inlineStr">
        <is>
          <t>国家</t>
        </is>
      </c>
      <c r="P84" s="305" t="inlineStr">
        <is>
          <t>N/A</t>
        </is>
      </c>
      <c r="Q84" s="305" t="inlineStr">
        <is>
          <t>31/12/2012</t>
        </is>
      </c>
      <c r="R84" s="305" t="inlineStr">
        <is>
          <t>01/10/2013</t>
        </is>
      </c>
      <c r="S84" s="305" t="inlineStr">
        <is>
          <t>N/A</t>
        </is>
      </c>
      <c r="T84" s="305" t="inlineStr">
        <is>
          <t>29/04/2024</t>
        </is>
      </c>
      <c r="U84" s="305" t="inlineStr">
        <is>
          <t>2024年4月29日发布GB 29449-2024替代GB 29449-2012和GB 29440-2012，将轮胎和炭黑两部标准整合为一，部分轮胎产品能耗限额降低20%-30%，炭黑单位产品能耗值预计降低80%以上。</t>
        </is>
      </c>
      <c r="V84" s="305">
        <f>IF(R84="","生效",IF(R84="N/A","生效",IF(TODAY()&lt;DATE(VALUE(RIGHT(R84,4)),VALUE(MID(R84,4,2)),VALUE(LEFT(R84,2))),"计划实施",IF(S84="","生效",IF(S84="N/A","生效",IF(TODAY()&lt;DATE(VALUE(RIGHT(S84,4)),VALUE(MID(S84,4,2)),VALUE(LEFT(S84,2))),"生效","已终止"))))))</f>
        <v/>
      </c>
      <c r="W84" s="305" t="inlineStr">
        <is>
          <t>国家市场监督管理总局；国家标准化管理委员会</t>
        </is>
      </c>
      <c r="X84" s="305" t="inlineStr">
        <is>
          <t>轮胎和炭黑生产装置</t>
        </is>
      </c>
      <c r="Y84" s="305" t="inlineStr">
        <is>
          <t>新建；既有</t>
        </is>
      </c>
      <c r="Z84" s="305" t="inlineStr">
        <is>
          <t>全钢子午线轮胎、半钢子午线轮胎、工程机械轮胎和斜交轮胎的生产装置（包括密炼、压延、成型、硫化等主要工序），以及橡胶行业用炭黑生产装置（包括反应、收集、造粒、干燥等主要工序）。</t>
        </is>
      </c>
      <c r="AA84" s="305" t="inlineStr">
        <is>
          <t>N/A</t>
        </is>
      </c>
      <c r="AB84" s="305" t="inlineStr">
        <is>
          <t>N/A</t>
        </is>
      </c>
      <c r="AC84" s="305" t="inlineStr">
        <is>
          <t>企业</t>
        </is>
      </c>
      <c r="AD84" s="305" t="inlineStr">
        <is>
          <t>在中国境内运营轮胎或炭黑生产装置的企业。</t>
        </is>
      </c>
      <c r="AE84" s="305" t="inlineStr">
        <is>
          <t>生产</t>
        </is>
      </c>
      <c r="AF84" s="305" t="inlineStr">
        <is>
          <t>轮胎和炭黑生产装置的运行活动。现有企业须达到3级限定值，新建及改扩建企业须达到2级准入值。</t>
        </is>
      </c>
      <c r="AG84" s="305" t="inlineStr">
        <is>
          <t>3级</t>
        </is>
      </c>
      <c r="AH84" s="305" t="inlineStr">
        <is>
          <t>能耗限额等级</t>
        </is>
      </c>
      <c r="AI84" s="305" t="inlineStr">
        <is>
          <t>能耗限额等级分为3级（1级最低即最先进），3级为限定值（存量企业最低要求），2级为准入值（新建及改扩建项目要求），1级为先进值。以单位产品综合能耗（kgce/t）为评价指标，按产品类型分级设定限值。全钢子午线轮胎：3级≤340，2级≤235，1级≤215。半钢子午线轮胎：3级≤430，2级≤290，1级≤255。工程机械轮胎：3级≤560，2级≤330，1级≤290。斜交轮胎：3级≤515（仅设限定值）。炭黑：3级≤445，2级≤330，1级≤300。</t>
        </is>
      </c>
      <c r="AJ84" s="305" t="inlineStr">
        <is>
          <t>1）现有轮胎和炭黑生产企业须达到3级限定值方可继续运营，未达标者须限期改造或淘汰；2）新建及改扩建项目须达到2级准入值方可投产；3）1级先进值用于引导行业节能标杆。</t>
        </is>
      </c>
      <c r="AK84" s="305" t="inlineStr">
        <is>
          <t>N/A</t>
        </is>
      </c>
      <c r="AL84" s="305" t="inlineStr">
        <is>
          <t>N/A</t>
        </is>
      </c>
      <c r="AM84" s="305" t="inlineStr">
        <is>
          <t>政府机构开展的监督检查；企业能耗数据报告</t>
        </is>
      </c>
      <c r="AN84" s="305" t="inlineStr">
        <is>
          <t>市场监督管理部门对轮胎和炭黑生产企业进行能耗限额标准执行情况监督检查；企业须按规定报送年度能源消耗数据，接受节能监察。</t>
        </is>
      </c>
      <c r="AO84" s="305" t="inlineStr">
        <is>
          <t>合规命令；罚款；差别化电价；淘汰关停</t>
        </is>
      </c>
      <c r="AP84" s="305" t="inlineStr">
        <is>
          <t>对不符合强制性能耗限额标准的轮胎或炭黑生产企业，由相关部门责令限期整改，逾期未完成整改或整改后仍不达标的，纳入差别化电价范围并依法予以淘汰关停。</t>
        </is>
      </c>
      <c r="AQ84" s="305" t="inlineStr">
        <is>
          <t>其他激励或支持</t>
        </is>
      </c>
      <c r="AR84" s="305" t="inlineStr">
        <is>
          <t>国家鼓励轮胎和炭黑生产企业对标1级先进值开展节能降碳改造，通过节能审查和绿色工厂认定引导和支持先进产能提升。</t>
        </is>
      </c>
      <c r="AS84" s="305" t="inlineStr">
        <is>
          <t>N/A</t>
        </is>
      </c>
      <c r="AT84" s="305" t="inlineStr">
        <is>
          <t>N/A</t>
        </is>
      </c>
      <c r="AU84" s="305" t="inlineStr">
        <is>
          <t>C22</t>
        </is>
      </c>
      <c r="AV84" s="305" t="inlineStr">
        <is>
          <t>CO2</t>
        </is>
      </c>
      <c r="AW84" s="305" t="inlineStr">
        <is>
          <t>正向</t>
        </is>
      </c>
      <c r="AX84" s="305" t="inlineStr">
        <is>
          <t>节能</t>
        </is>
      </c>
      <c r="AY84" s="305" t="inlineStr">
        <is>
          <t>GB 29449-2024 轮胎和炭黑单位产品能源消耗限额</t>
        </is>
      </c>
      <c r="AZ84" s="305" t="inlineStr">
        <is>
          <t>https://openstd.samr.gov.cn/bzgk/std/newGbInfo?hcno=C7F141BA9B677EA49B85D0C3DFF7B10C</t>
        </is>
      </c>
      <c r="BA84" s="305" t="inlineStr">
        <is>
          <t>GB 29449-2012（旧版）、GB 29440-2012（旧版）：https://openstd.samr.gov.cn/bzgk/std/nd?no=2142</t>
        </is>
      </c>
    </row>
    <row r="85">
      <c r="A85" s="305" t="inlineStr">
        <is>
          <t>CHNPRFEILI20S000</t>
        </is>
      </c>
      <c r="B85" s="305" t="inlineStr">
        <is>
          <t>工具</t>
        </is>
      </c>
      <c r="C85" s="305" t="inlineStr">
        <is>
          <t>绩效标准</t>
        </is>
      </c>
      <c r="D85" s="305" t="inlineStr">
        <is>
          <t>单位产品能源消耗限额</t>
        </is>
      </c>
      <c r="E85" s="305" t="inlineStr">
        <is>
          <t>工业</t>
        </is>
      </c>
      <c r="F85" s="305" t="inlineStr">
        <is>
          <t>煤化工</t>
        </is>
      </c>
      <c r="G85" s="305" t="inlineStr">
        <is>
          <t>煤基活性炭和兰炭单位产品能源消耗限额</t>
        </is>
      </c>
      <c r="H85" s="305" t="inlineStr">
        <is>
          <t>Norm of Energy Consumption per Unit Production of Coal-Based Activated Carbon and Semi-Coke</t>
        </is>
      </c>
      <c r="I85" s="305" t="inlineStr">
        <is>
          <t>N/A</t>
        </is>
      </c>
      <c r="J85" s="305" t="inlineStr">
        <is>
          <t>GB 29995-2024《煤基活性炭和兰炭单位产品能源消耗限额》是强制性国家标准，于2024年4月29日发布，2025年5月1日实施，整合替代GB 29994-2013、GB 29995-2013和GB 29996-2013。适用于煤基活性炭和兰炭生产企业的单位产品能耗计算、考核，以及新建和改扩建项目的能耗控制。能耗限额等级分为3级（1级最低），其中3级为限定值（存量企业最低要求）、2级为准入值（新建及改扩建项目要求）、1级为先进值。与2013版相比，更改了适用范围、统计范围及计算方法，删除了节能技术与管理措施章节。</t>
        </is>
      </c>
      <c r="K85" s="305" t="inlineStr">
        <is>
          <t>能源效率；节能</t>
        </is>
      </c>
      <c r="L85" s="305" t="inlineStr">
        <is>
          <t>直接</t>
        </is>
      </c>
      <c r="M85" s="305" t="inlineStr">
        <is>
          <t>供给侧</t>
        </is>
      </c>
      <c r="N85" s="305" t="inlineStr">
        <is>
          <t>中国</t>
        </is>
      </c>
      <c r="O85" s="305" t="inlineStr">
        <is>
          <t>国家</t>
        </is>
      </c>
      <c r="P85" s="305" t="inlineStr">
        <is>
          <t>N/A</t>
        </is>
      </c>
      <c r="Q85" s="305" t="inlineStr">
        <is>
          <t>31/12/2013</t>
        </is>
      </c>
      <c r="R85" s="305" t="inlineStr">
        <is>
          <t>01/09/2014</t>
        </is>
      </c>
      <c r="S85" s="305" t="inlineStr">
        <is>
          <t>N/A</t>
        </is>
      </c>
      <c r="T85" s="305" t="inlineStr">
        <is>
          <t>29/04/2024</t>
        </is>
      </c>
      <c r="U85" s="305" t="inlineStr">
        <is>
          <t>2024年4月29日发布GB 29995-2024替代GB 29994-2013、GB 29995-2013和GB 29996-2013，更改了适用范围和能源消耗量统计范围及计算方法，增加了能耗限额等级。</t>
        </is>
      </c>
      <c r="V85" s="305">
        <f>IF(R85="","生效",IF(R85="N/A","生效",IF(TODAY()&lt;DATE(VALUE(RIGHT(R85,4)),VALUE(MID(R85,4,2)),VALUE(LEFT(R85,2))),"计划实施",IF(S85="","生效",IF(S85="N/A","生效",IF(TODAY()&lt;DATE(VALUE(RIGHT(S85,4)),VALUE(MID(S85,4,2)),VALUE(LEFT(S85,2))),"生效","已终止"))))))</f>
        <v/>
      </c>
      <c r="W85" s="305" t="inlineStr">
        <is>
          <t>国家市场监督管理总局；国家标准化管理委员会</t>
        </is>
      </c>
      <c r="X85" s="305" t="inlineStr">
        <is>
          <t>煤基活性炭和兰炭生产装置</t>
        </is>
      </c>
      <c r="Y85" s="305" t="inlineStr">
        <is>
          <t>新建；既有</t>
        </is>
      </c>
      <c r="Z85" s="305" t="inlineStr">
        <is>
          <t>以煤为原料的活性炭生产装置（包括炭化、活化等工序）和兰炭（半焦）生产装置（包括备煤、炭化、煤气净化等工序）。</t>
        </is>
      </c>
      <c r="AA85" s="305" t="inlineStr">
        <is>
          <t>N/A</t>
        </is>
      </c>
      <c r="AB85" s="305" t="inlineStr">
        <is>
          <t>N/A</t>
        </is>
      </c>
      <c r="AC85" s="305" t="inlineStr">
        <is>
          <t>企业</t>
        </is>
      </c>
      <c r="AD85" s="305" t="inlineStr">
        <is>
          <t>在中国境内运营煤基活性炭或兰炭生产装置的企业。</t>
        </is>
      </c>
      <c r="AE85" s="305" t="inlineStr">
        <is>
          <t>生产</t>
        </is>
      </c>
      <c r="AF85" s="305" t="inlineStr">
        <is>
          <t>煤基活性炭和兰炭生产装置的运行活动。现有企业须达到3级限定值，新建及改扩建企业须达到2级准入值。</t>
        </is>
      </c>
      <c r="AG85" s="305" t="inlineStr">
        <is>
          <t>3级</t>
        </is>
      </c>
      <c r="AH85" s="305" t="inlineStr">
        <is>
          <t>能耗限额等级</t>
        </is>
      </c>
      <c r="AI85" s="305" t="inlineStr">
        <is>
          <t>能耗限额等级分为3级（1级最低即最先进），3级为限定值（存量企业最低要求），2级为准入值（新建及改扩建项目要求），1级为先进值。以单位产品综合能耗（kgce/t）为评价指标，按产品类型（煤基活性炭/兰炭）和工艺路线分级设定限值。</t>
        </is>
      </c>
      <c r="AJ85" s="305" t="inlineStr">
        <is>
          <t>1）现有煤基活性炭和兰炭生产企业须达到3级限定值方可继续运营，未达标者须限期改造或淘汰；2）新建及改扩建项目须达到2级准入值方可投产；3）1级先进值用于引导行业节能标杆。</t>
        </is>
      </c>
      <c r="AK85" s="305" t="inlineStr">
        <is>
          <t>N/A</t>
        </is>
      </c>
      <c r="AL85" s="305" t="inlineStr">
        <is>
          <t>N/A</t>
        </is>
      </c>
      <c r="AM85" s="305" t="inlineStr">
        <is>
          <t>政府机构开展的监督检查；企业能耗数据报告</t>
        </is>
      </c>
      <c r="AN85" s="305" t="inlineStr">
        <is>
          <t>市场监督管理部门对煤基活性炭和兰炭生产企业进行能耗限额标准执行情况监督检查；企业须按规定报送年度能源消耗数据，接受节能监察。</t>
        </is>
      </c>
      <c r="AO85" s="305" t="inlineStr">
        <is>
          <t>合规命令；罚款；差别化电价；淘汰关停</t>
        </is>
      </c>
      <c r="AP85" s="305" t="inlineStr">
        <is>
          <t>对不符合强制性能耗限额标准的煤基活性炭或兰炭生产企业，由相关部门责令限期整改，逾期未完成整改或整改后仍不达标的，纳入差别化电价范围并依法予以淘汰关停。</t>
        </is>
      </c>
      <c r="AQ85" s="305" t="inlineStr">
        <is>
          <t>其他激励或支持</t>
        </is>
      </c>
      <c r="AR85" s="305" t="inlineStr">
        <is>
          <t>国家鼓励煤基活性炭和兰炭生产企业对标1级先进值开展节能降碳改造，通过节能审查和行业能效领跑者引导和支持先进产能提升。</t>
        </is>
      </c>
      <c r="AS85" s="305" t="inlineStr">
        <is>
          <t>N/A</t>
        </is>
      </c>
      <c r="AT85" s="305" t="inlineStr">
        <is>
          <t>N/A</t>
        </is>
      </c>
      <c r="AU85" s="305" t="inlineStr">
        <is>
          <t>C19</t>
        </is>
      </c>
      <c r="AV85" s="305" t="inlineStr">
        <is>
          <t>CO2</t>
        </is>
      </c>
      <c r="AW85" s="305" t="inlineStr">
        <is>
          <t>正向</t>
        </is>
      </c>
      <c r="AX85" s="305" t="inlineStr">
        <is>
          <t>节能</t>
        </is>
      </c>
      <c r="AY85" s="305" t="inlineStr">
        <is>
          <t>GB 29995-2024 煤基活性炭和兰炭单位产品能源消耗限额</t>
        </is>
      </c>
      <c r="AZ85" s="305" t="inlineStr">
        <is>
          <t>https://openstd.samr.gov.cn/bzgk/std/newGbInfo?hcno=5B85C53847B2E9A539178E125400CAA4</t>
        </is>
      </c>
      <c r="BA85" s="305" t="inlineStr">
        <is>
          <t>GB 29994-2013（旧版）、GB 29995-2013（旧版）、GB 29996-2013（旧版）：https://openstd.samr.gov.cn/bzgk/std/nd?no=2142</t>
        </is>
      </c>
    </row>
    <row r="86">
      <c r="A86" s="305" t="inlineStr">
        <is>
          <t>CHNPRFEILI21S000</t>
        </is>
      </c>
      <c r="B86" s="305" t="inlineStr">
        <is>
          <t>工具</t>
        </is>
      </c>
      <c r="C86" s="305" t="inlineStr">
        <is>
          <t>绩效标准</t>
        </is>
      </c>
      <c r="D86" s="305" t="inlineStr">
        <is>
          <t>单位产品能源消耗限额</t>
        </is>
      </c>
      <c r="E86" s="305" t="inlineStr">
        <is>
          <t>工业</t>
        </is>
      </c>
      <c r="F86" s="305" t="inlineStr">
        <is>
          <t>化工</t>
        </is>
      </c>
      <c r="G86" s="305" t="inlineStr">
        <is>
          <t>甲苯二异氰酸酯和二苯基甲烷二异氰酸酯单位产品能源消耗限额</t>
        </is>
      </c>
      <c r="H86" s="305" t="inlineStr">
        <is>
          <t>Norm of Energy Consumption per Unit Production of Toluene Diisocyanate and Diphenylmethane Diisocyanate</t>
        </is>
      </c>
      <c r="I86" s="305" t="inlineStr">
        <is>
          <t>N/A</t>
        </is>
      </c>
      <c r="J86" s="305" t="inlineStr">
        <is>
          <t>GB 31830-2024《甲苯二异氰酸酯和二苯基甲烷二异氰酸酯单位产品能源消耗限额》是强制性国家标准，于2024年4月29日发布，2025年5月1日实施，整合替代GB 31828-2015和GB 31830-2015。适用于以二硝基甲苯（DNT）、氢气、氯气、一氧化碳为原料生产的甲苯二异氰酸酯（TDI），以及以苯胺、甲醛、氯气、一氧化碳为原料生产的二苯基甲烷二异氰酸酯（MDI）的单位产品能耗计算、考核，以及新建和改扩建项目的能耗控制。能耗限额等级分为3级（1级最低），其中3级为限定值（存量企业最低要求）、2级为准入值（新建及改扩建项目要求）、1级为先进值。</t>
        </is>
      </c>
      <c r="K86" s="305" t="inlineStr">
        <is>
          <t>能源效率；节能</t>
        </is>
      </c>
      <c r="L86" s="305" t="inlineStr">
        <is>
          <t>直接</t>
        </is>
      </c>
      <c r="M86" s="305" t="inlineStr">
        <is>
          <t>供给侧</t>
        </is>
      </c>
      <c r="N86" s="305" t="inlineStr">
        <is>
          <t>中国</t>
        </is>
      </c>
      <c r="O86" s="305" t="inlineStr">
        <is>
          <t>国家</t>
        </is>
      </c>
      <c r="P86" s="305" t="inlineStr">
        <is>
          <t>N/A</t>
        </is>
      </c>
      <c r="Q86" s="305" t="inlineStr">
        <is>
          <t>11/09/2015</t>
        </is>
      </c>
      <c r="R86" s="305" t="inlineStr">
        <is>
          <t>01/04/2016</t>
        </is>
      </c>
      <c r="S86" s="305" t="inlineStr">
        <is>
          <t>N/A</t>
        </is>
      </c>
      <c r="T86" s="305" t="inlineStr">
        <is>
          <t>29/04/2024</t>
        </is>
      </c>
      <c r="U86" s="305" t="inlineStr">
        <is>
          <t>2024年4月29日发布GB 31830-2024替代GB 31828-2015和GB 31830-2015，将TDI和MDI两部能耗限额标准整合为一，更新各级能耗限额指标，删除先进值改为能耗限额等级体系。</t>
        </is>
      </c>
      <c r="V86" s="305">
        <f>IF(R86="","生效",IF(R86="N/A","生效",IF(TODAY()&lt;DATE(VALUE(RIGHT(R86,4)),VALUE(MID(R86,4,2)),VALUE(LEFT(R86,2))),"计划实施",IF(S86="","生效",IF(S86="N/A","生效",IF(TODAY()&lt;DATE(VALUE(RIGHT(S86,4)),VALUE(MID(S86,4,2)),VALUE(LEFT(S86,2))),"生效","已终止"))))))</f>
        <v/>
      </c>
      <c r="W86" s="305" t="inlineStr">
        <is>
          <t>国家市场监督管理总局；国家标准化管理委员会</t>
        </is>
      </c>
      <c r="X86" s="305" t="inlineStr">
        <is>
          <t>TDI和MDI生产装置</t>
        </is>
      </c>
      <c r="Y86" s="305" t="inlineStr">
        <is>
          <t>新建；既有</t>
        </is>
      </c>
      <c r="Z86" s="305" t="inlineStr">
        <is>
          <t>以DNT、氢气、氯气、一氧化碳为原料的TDI生产装置（包括硝化、加氢、光气化等工序），以及以苯胺、甲醛、氯气、一氧化碳为原料的MDI生产装置（包括缩合、光气化、精馏等工序）。</t>
        </is>
      </c>
      <c r="AA86" s="305" t="inlineStr">
        <is>
          <t>N/A</t>
        </is>
      </c>
      <c r="AB86" s="305" t="inlineStr">
        <is>
          <t>N/A</t>
        </is>
      </c>
      <c r="AC86" s="305" t="inlineStr">
        <is>
          <t>企业</t>
        </is>
      </c>
      <c r="AD86" s="305" t="inlineStr">
        <is>
          <t>在中国境内运营TDI或MDI生产装置的企业。</t>
        </is>
      </c>
      <c r="AE86" s="305" t="inlineStr">
        <is>
          <t>生产</t>
        </is>
      </c>
      <c r="AF86" s="305" t="inlineStr">
        <is>
          <t>TDI和MDI生产装置的运行活动。现有企业须达到3级限定值，新建及改扩建企业须达到2级准入值。</t>
        </is>
      </c>
      <c r="AG86" s="305" t="inlineStr">
        <is>
          <t>3级</t>
        </is>
      </c>
      <c r="AH86" s="305" t="inlineStr">
        <is>
          <t>能耗限额等级</t>
        </is>
      </c>
      <c r="AI86" s="305" t="inlineStr">
        <is>
          <t>能耗限额等级分为3级（1级最低即最先进），3级为限定值（存量企业最低要求），2级为准入值（新建及改扩建项目要求），1级为先进值。以单位产品综合能耗（kgce/t）为评价指标，按产品（TDI/MDI）分级设定限值。TDI：3级≤950，2级≤500，1级≤340。MDI：3级≤190，2级≤180，1级≤175。</t>
        </is>
      </c>
      <c r="AJ86" s="305" t="inlineStr">
        <is>
          <t>1）现有TDI和MDI生产企业须达到3级限定值方可继续运营，未达标者须限期改造或淘汰；2）新建及改扩建项目须达到2级准入值方可投产；3）1级先进值用于引导行业节能标杆。</t>
        </is>
      </c>
      <c r="AK86" s="305" t="inlineStr">
        <is>
          <t>N/A</t>
        </is>
      </c>
      <c r="AL86" s="305" t="inlineStr">
        <is>
          <t>N/A</t>
        </is>
      </c>
      <c r="AM86" s="305" t="inlineStr">
        <is>
          <t>政府机构开展的监督检查；企业能耗数据报告</t>
        </is>
      </c>
      <c r="AN86" s="305" t="inlineStr">
        <is>
          <t>市场监督管理部门对TDI和MDI生产企业进行能耗限额标准执行情况监督检查；企业须按规定报送年度能源消耗数据，接受节能监察。</t>
        </is>
      </c>
      <c r="AO86" s="305" t="inlineStr">
        <is>
          <t>合规命令；罚款；差别化电价；淘汰关停</t>
        </is>
      </c>
      <c r="AP86" s="305" t="inlineStr">
        <is>
          <t>对不符合强制性能耗限额标准的TDI或MDI生产企业，由相关部门责令限期整改，逾期未完成整改或整改后仍不达标的，纳入差别化电价范围并依法予以淘汰关停。</t>
        </is>
      </c>
      <c r="AQ86" s="305" t="inlineStr">
        <is>
          <t>其他激励或支持</t>
        </is>
      </c>
      <c r="AR86" s="305" t="inlineStr">
        <is>
          <t>国家鼓励TDI和MDI生产企业对标1级先进值开展节能降碳改造，通过节能审查和绿色工厂认定引导和支持先进产能提升。</t>
        </is>
      </c>
      <c r="AS86" s="305" t="inlineStr">
        <is>
          <t>N/A</t>
        </is>
      </c>
      <c r="AT86" s="305" t="inlineStr">
        <is>
          <t>N/A</t>
        </is>
      </c>
      <c r="AU86" s="305" t="inlineStr">
        <is>
          <t>C20</t>
        </is>
      </c>
      <c r="AV86" s="305" t="inlineStr">
        <is>
          <t>CO2</t>
        </is>
      </c>
      <c r="AW86" s="305" t="inlineStr">
        <is>
          <t>正向</t>
        </is>
      </c>
      <c r="AX86" s="305" t="inlineStr">
        <is>
          <t>节能</t>
        </is>
      </c>
      <c r="AY86" s="305" t="inlineStr">
        <is>
          <t>GB 31830-2024 甲苯二异氰酸酯和二苯基甲烷二异氰酸酯单位产品能源消耗限额</t>
        </is>
      </c>
      <c r="AZ86" s="305" t="inlineStr">
        <is>
          <t>https://openstd.samr.gov.cn/bzgk/std/newGbInfo?hcno=4C885FEDCCAA79384C369B4CB7A3A1A4</t>
        </is>
      </c>
      <c r="BA86" s="305" t="inlineStr">
        <is>
          <t>GB 31828-2015（旧版）、GB 31830-2015（旧版）：https://openstd.samr.gov.cn/bzgk/std/nd?no=2142</t>
        </is>
      </c>
    </row>
    <row r="87">
      <c r="A87" s="305" t="inlineStr">
        <is>
          <t>CHNPRFEILI22S000</t>
        </is>
      </c>
      <c r="B87" s="305" t="inlineStr">
        <is>
          <t>工具</t>
        </is>
      </c>
      <c r="C87" s="305" t="inlineStr">
        <is>
          <t>绩效标准</t>
        </is>
      </c>
      <c r="D87" s="305" t="inlineStr">
        <is>
          <t>单位产品能源消耗限额</t>
        </is>
      </c>
      <c r="E87" s="305" t="inlineStr">
        <is>
          <t>工业</t>
        </is>
      </c>
      <c r="F87" s="305" t="inlineStr">
        <is>
          <t>铁矿开采和选矿</t>
        </is>
      </c>
      <c r="G87" s="305" t="inlineStr">
        <is>
          <t>铁矿开采和选矿单位产品能源消耗限额</t>
        </is>
      </c>
      <c r="H87" s="305" t="inlineStr">
        <is>
          <t>Norm of Energy Consumption per Unit Production of Iron Ore Mining and Dressing</t>
        </is>
      </c>
      <c r="I87" s="305" t="inlineStr">
        <is>
          <t>N/A</t>
        </is>
      </c>
      <c r="J87" s="305" t="inlineStr">
        <is>
          <t>GB 31335-2024《铁矿开采和选矿单位产品能源消耗限额》是强制性国家标准，于2024年4月29日发布，2025年5月1日实施，整合替代GB 31335-2014、GB 31336-2014和GB 31337-2014。适用于铁矿露天开采、地下开采和选矿生产企业的单位产品能耗计算、考核，以及新建和改扩建项目的能耗控制。能耗限额等级分为3级（1级最低），其中3级为限定值（存量企业最低要求）、2级为准入值（新建及改扩建项目要求）、1级为先进值。与2014版相比，将铁矿露天开采、地下开采和选矿三部独立标准整合为一，增加了能耗限额等级体系，更改了统计范围和计算方法。</t>
        </is>
      </c>
      <c r="K87" s="305" t="inlineStr">
        <is>
          <t>能源效率；节能</t>
        </is>
      </c>
      <c r="L87" s="305" t="inlineStr">
        <is>
          <t>直接</t>
        </is>
      </c>
      <c r="M87" s="305" t="inlineStr">
        <is>
          <t>供给侧</t>
        </is>
      </c>
      <c r="N87" s="305" t="inlineStr">
        <is>
          <t>中国</t>
        </is>
      </c>
      <c r="O87" s="305" t="inlineStr">
        <is>
          <t>国家</t>
        </is>
      </c>
      <c r="P87" s="305" t="inlineStr">
        <is>
          <t>N/A</t>
        </is>
      </c>
      <c r="Q87" s="305" t="inlineStr">
        <is>
          <t>31/12/2014</t>
        </is>
      </c>
      <c r="R87" s="305" t="inlineStr">
        <is>
          <t>01/01/2016</t>
        </is>
      </c>
      <c r="S87" s="305" t="inlineStr">
        <is>
          <t>N/A</t>
        </is>
      </c>
      <c r="T87" s="305" t="inlineStr">
        <is>
          <t>29/04/2024</t>
        </is>
      </c>
      <c r="U87" s="305" t="inlineStr">
        <is>
          <t>2024年4月29日发布GB 31335-2024，整合替代GB 31335-2014、GB 31336-2014和GB 31337-2014，将铁矿露天开采、地下开采和选矿三部标准合并为一项，增加能耗限额等级，更新各级能耗限额指标。</t>
        </is>
      </c>
      <c r="V87" s="305">
        <f>IF(R87="","生效",IF(R87="N/A","生效",IF(TODAY()&lt;DATE(VALUE(RIGHT(R87,4)),VALUE(MID(R87,4,2)),VALUE(LEFT(R87,2))),"计划实施",IF(S87="","生效",IF(S87="N/A","生效",IF(TODAY()&lt;DATE(VALUE(RIGHT(S87,4)),VALUE(MID(S87,4,2)),VALUE(LEFT(S87,2))),"生效","已终止"))))))</f>
        <v/>
      </c>
      <c r="W87" s="305" t="inlineStr">
        <is>
          <t>国家市场监督管理总局；国家标准化管理委员会</t>
        </is>
      </c>
      <c r="X87" s="305" t="inlineStr">
        <is>
          <t>铁矿开采和选矿生产系统</t>
        </is>
      </c>
      <c r="Y87" s="305" t="inlineStr">
        <is>
          <t>新建；既有</t>
        </is>
      </c>
      <c r="Z87" s="305" t="inlineStr">
        <is>
          <t>铁矿露天开采系统、地下开采系统和选矿系统（包括破碎、磨矿、磁选/浮选等工序及辅助生产系统）。按开采方式（露天/地下）和矿石类型分别设定能耗限额。</t>
        </is>
      </c>
      <c r="AA87" s="305" t="inlineStr">
        <is>
          <t>N/A</t>
        </is>
      </c>
      <c r="AB87" s="305" t="inlineStr">
        <is>
          <t>N/A</t>
        </is>
      </c>
      <c r="AC87" s="305" t="inlineStr">
        <is>
          <t>企业</t>
        </is>
      </c>
      <c r="AD87" s="305" t="inlineStr">
        <is>
          <t>在中国境内运营铁矿开采或选矿生产系统的企业。</t>
        </is>
      </c>
      <c r="AE87" s="305" t="inlineStr">
        <is>
          <t>生产</t>
        </is>
      </c>
      <c r="AF87" s="305" t="inlineStr">
        <is>
          <t>铁矿开采和选矿生产系统的运行活动。现有企业须达到3级限定值，新建及改扩建企业须达到2级准入值。</t>
        </is>
      </c>
      <c r="AG87" s="305" t="inlineStr">
        <is>
          <t>3级</t>
        </is>
      </c>
      <c r="AH87" s="305" t="inlineStr">
        <is>
          <t>能耗限额等级</t>
        </is>
      </c>
      <c r="AI87" s="305" t="inlineStr">
        <is>
          <t>能耗限额等级分为3级（1级最低即最先进），3级为限定值（存量企业最低要求），2级为准入值（新建及改扩建项目要求），1级为先进值。以单位产品综合能耗（kgce/t）为评价指标，按开采方式（露天/地下）和选矿类型分级设定限值。铁矿露天开采：3级≤2.18，2级≤2.11，1级≤2.03。铁矿地下开采：3级≤5.22，2级≤5.06，1级≤4.89。铁矿选矿（磁铁矿）：3级≤10.50，2级≤8.70，1级≤7.80。铁矿选矿（赤铁矿）：3级≤15.50，2级≤13.50，1级≤12.00。铁矿选矿（混合矿）：3级≤13.00，2级≤11.10，1级≤9.90。</t>
        </is>
      </c>
      <c r="AJ87" s="305" t="inlineStr">
        <is>
          <t>1）现有铁矿开采和选矿企业须达到3级限定值方可继续运营，未达标者须限期改造或淘汰；2）新建及改扩建项目须达到2级准入值方可投产；3）1级先进值用于引导行业节能标杆。</t>
        </is>
      </c>
      <c r="AK87" s="305" t="inlineStr">
        <is>
          <t>N/A</t>
        </is>
      </c>
      <c r="AL87" s="305" t="inlineStr">
        <is>
          <t>N/A</t>
        </is>
      </c>
      <c r="AM87" s="305" t="inlineStr">
        <is>
          <t>政府机构开展的监督检查；企业能耗数据报告</t>
        </is>
      </c>
      <c r="AN87" s="305" t="inlineStr">
        <is>
          <t>市场监督管理部门对铁矿开采和选矿企业进行能耗限额标准执行情况监督检查；企业须按规定报送年度能源消耗数据，接受节能监察。</t>
        </is>
      </c>
      <c r="AO87" s="305" t="inlineStr">
        <is>
          <t>合规命令；罚款；差别化电价；淘汰关停</t>
        </is>
      </c>
      <c r="AP87" s="305" t="inlineStr">
        <is>
          <t>对不符合强制性能耗限额标准的铁矿开采或选矿企业，由相关部门责令限期整改，逾期未完成整改或整改后仍不达标的，纳入差别化电价范围并依法予以淘汰关停。</t>
        </is>
      </c>
      <c r="AQ87" s="305" t="inlineStr">
        <is>
          <t>其他激励或支持</t>
        </is>
      </c>
      <c r="AR87" s="305" t="inlineStr">
        <is>
          <t>国家鼓励铁矿开采和选矿企业对标1级先进值开展节能降碳改造，通过节能审查和绿色矿山建设引导和支持先进产能提升。</t>
        </is>
      </c>
      <c r="AS87" s="305" t="inlineStr">
        <is>
          <t>N/A</t>
        </is>
      </c>
      <c r="AT87" s="305" t="inlineStr">
        <is>
          <t>N/A</t>
        </is>
      </c>
      <c r="AU87" s="305" t="inlineStr">
        <is>
          <t>B07</t>
        </is>
      </c>
      <c r="AV87" s="305" t="inlineStr">
        <is>
          <t>CO2</t>
        </is>
      </c>
      <c r="AW87" s="305" t="inlineStr">
        <is>
          <t>正向</t>
        </is>
      </c>
      <c r="AX87" s="305" t="inlineStr">
        <is>
          <t>节能</t>
        </is>
      </c>
      <c r="AY87" s="305" t="inlineStr">
        <is>
          <t>GB 31335-2024 铁矿开采和选矿单位产品能源消耗限额</t>
        </is>
      </c>
      <c r="AZ87" s="305" t="inlineStr">
        <is>
          <t>https://openstd.samr.gov.cn/bzgk/std/newGbInfo?hcno=B985E2A3DA5542C77F6E914DA69908C4</t>
        </is>
      </c>
      <c r="BA87" s="305" t="inlineStr">
        <is>
          <t>GB 31335-2014（旧版，铁矿露天开采）、GB 31336-2014（旧版，铁矿地下开采）、GB 31337-2014（旧版，铁矿选矿）：https://openstd.samr.gov.cn/bzgk/std/nd?no=2142</t>
        </is>
      </c>
    </row>
    <row r="88">
      <c r="A88" s="305" t="inlineStr">
        <is>
          <t>CHNPRFEILI23S000</t>
        </is>
      </c>
      <c r="B88" s="305" t="inlineStr">
        <is>
          <t>工具</t>
        </is>
      </c>
      <c r="C88" s="305" t="inlineStr">
        <is>
          <t>绩效标准</t>
        </is>
      </c>
      <c r="D88" s="305" t="inlineStr">
        <is>
          <t>单位产品能源消耗限额</t>
        </is>
      </c>
      <c r="E88" s="305" t="inlineStr">
        <is>
          <t>工业</t>
        </is>
      </c>
      <c r="F88" s="305" t="inlineStr">
        <is>
          <t>制浆造纸</t>
        </is>
      </c>
      <c r="G88" s="305" t="inlineStr">
        <is>
          <t>制浆造纸单位产品能源消耗限额</t>
        </is>
      </c>
      <c r="H88" s="305" t="inlineStr">
        <is>
          <t>Norm of Energy Consumption per Unit Production of Pulp and Paper</t>
        </is>
      </c>
      <c r="I88" s="305" t="inlineStr">
        <is>
          <t>N/A</t>
        </is>
      </c>
      <c r="J88" s="305" t="inlineStr">
        <is>
          <t>GB 31825-2024《制浆造纸单位产品能源消耗限额》是强制性国家标准，于2024年4月29日发布，2025年5月1日实施，替代GB 31825-2015。适用于以植物纤维为主要原料的纸浆、机制纸和纸板生产企业的单位产品能耗计算、考核，以及新建和改扩建项目的能耗控制。能耗限额等级分为3级（1级最低），其中3级为限定值（存量企业最低要求）、2级为准入值（新建及改扩建项目要求）、1级为先进值。与2015版相比，增加了溶解木浆、溶解非木浆、纸管纸板、灰纸板、装饰原纸、格拉辛纸、卷烟纸、热敏纸、医用包装纸等多种产品的能耗限额。</t>
        </is>
      </c>
      <c r="K88" s="305" t="inlineStr">
        <is>
          <t>能源效率；节能</t>
        </is>
      </c>
      <c r="L88" s="305" t="inlineStr">
        <is>
          <t>直接</t>
        </is>
      </c>
      <c r="M88" s="305" t="inlineStr">
        <is>
          <t>供给侧</t>
        </is>
      </c>
      <c r="N88" s="305" t="inlineStr">
        <is>
          <t>中国</t>
        </is>
      </c>
      <c r="O88" s="305" t="inlineStr">
        <is>
          <t>国家</t>
        </is>
      </c>
      <c r="P88" s="305" t="inlineStr">
        <is>
          <t>N/A</t>
        </is>
      </c>
      <c r="Q88" s="305" t="inlineStr">
        <is>
          <t>30/06/2015</t>
        </is>
      </c>
      <c r="R88" s="305" t="inlineStr">
        <is>
          <t>01/07/2016</t>
        </is>
      </c>
      <c r="S88" s="305" t="inlineStr">
        <is>
          <t>N/A</t>
        </is>
      </c>
      <c r="T88" s="305" t="inlineStr">
        <is>
          <t>29/04/2024</t>
        </is>
      </c>
      <c r="U88" s="305" t="inlineStr">
        <is>
          <t>2024年4月29日发布GB 31825-2024替代GB 31825-2015，将先进值/准入值/限定值改为1级/2级/3级，新增溶解木浆、溶解非木浆、纸管纸板、灰纸板、装饰原纸、格拉辛纸、卷烟纸、热敏纸、医用包装纸等多种产品能耗限额，删除节能管理与措施章节。</t>
        </is>
      </c>
      <c r="V88" s="305">
        <f>IF(R88="","生效",IF(R88="N/A","生效",IF(TODAY()&lt;DATE(VALUE(RIGHT(R88,4)),VALUE(MID(R88,4,2)),VALUE(LEFT(R88,2))),"计划实施",IF(S88="","生效",IF(S88="N/A","生效",IF(TODAY()&lt;DATE(VALUE(RIGHT(S88,4)),VALUE(MID(S88,4,2)),VALUE(LEFT(S88,2))),"生效","已终止"))))))</f>
        <v/>
      </c>
      <c r="W88" s="305" t="inlineStr">
        <is>
          <t>国家市场监督管理总局；国家标准化管理委员会</t>
        </is>
      </c>
      <c r="X88" s="305" t="inlineStr">
        <is>
          <t>制浆造纸生产装置</t>
        </is>
      </c>
      <c r="Y88" s="305" t="inlineStr">
        <is>
          <t>新建；既有</t>
        </is>
      </c>
      <c r="Z88" s="305" t="inlineStr">
        <is>
          <t>以植物纤维为主要原料的化学浆、机械浆、化学机械浆和废纸浆等纸浆生产装置，以及机制纸和纸板生产装置，包括备料、蒸煮/磨浆、洗涤筛选、漂白、造纸等主要工序及辅助生产系统。</t>
        </is>
      </c>
      <c r="AA88" s="305" t="inlineStr">
        <is>
          <t>N/A</t>
        </is>
      </c>
      <c r="AB88" s="305" t="inlineStr">
        <is>
          <t>N/A</t>
        </is>
      </c>
      <c r="AC88" s="305" t="inlineStr">
        <is>
          <t>企业</t>
        </is>
      </c>
      <c r="AD88" s="305" t="inlineStr">
        <is>
          <t>在中国境内运营制浆造纸生产装置的企业。</t>
        </is>
      </c>
      <c r="AE88" s="305" t="inlineStr">
        <is>
          <t>生产</t>
        </is>
      </c>
      <c r="AF88" s="305" t="inlineStr">
        <is>
          <t>制浆造纸生产装置的运行活动。现有企业须达到3级限定值，新建及改扩建企业须达到2级准入值。</t>
        </is>
      </c>
      <c r="AG88" s="305" t="inlineStr">
        <is>
          <t>3级</t>
        </is>
      </c>
      <c r="AH88" s="305" t="inlineStr">
        <is>
          <t>能耗限额等级</t>
        </is>
      </c>
      <c r="AI88" s="305" t="inlineStr">
        <is>
          <t>能耗限额等级分为3级（1级最低即最先进），3级为限定值（存量企业最低要求），2级为准入值（新建及改扩建项目要求），1级为先进值。以单位产品综合能耗（kgce/t）为评价指标，按纸浆和纸产品类型分级设定限值。漂白化学木浆：3级≤430，2级≤400，1级≤360。漂白化学非木浆（竹浆）：3级≤580，2级≤520，1级≤460。废纸浆：3级≤200，2级≤180，1级≤160。新闻纸：3级≤380，2级≤350，1级≤320。未涂布文化用纸：3级≤420，2级≤380，1级≤340。生活用纸（纸巾原纸）：3级≤550，2级≤500，1级≤450。白纸板：3级≤400，2级≤360，1级≤320。瓦楞原纸：3级≤330，2级≤300，1级≤270。箱纸板：3级≤360，2级≤330，1级≤290。</t>
        </is>
      </c>
      <c r="AJ88" s="305" t="inlineStr">
        <is>
          <t>1）现有制浆造纸企业须达到3级限定值方可继续运营，未达标者须限期改造或淘汰；2）新建及改扩建项目须达到2级准入值方可投产；3）1级先进值用于引导行业节能标杆。</t>
        </is>
      </c>
      <c r="AK88" s="305" t="inlineStr">
        <is>
          <t>N/A</t>
        </is>
      </c>
      <c r="AL88" s="305" t="inlineStr">
        <is>
          <t>N/A</t>
        </is>
      </c>
      <c r="AM88" s="305" t="inlineStr">
        <is>
          <t>政府机构开展的监督检查；企业能耗数据报告</t>
        </is>
      </c>
      <c r="AN88" s="305" t="inlineStr">
        <is>
          <t>市场监督管理部门对制浆造纸生产企业进行能耗限额标准执行情况监督检查；企业须按规定报送年度能源消耗数据，接受节能监察。</t>
        </is>
      </c>
      <c r="AO88" s="305" t="inlineStr">
        <is>
          <t>合规命令；罚款；差别化电价；淘汰关停</t>
        </is>
      </c>
      <c r="AP88" s="305" t="inlineStr">
        <is>
          <t>对不符合强制性能耗限额标准的制浆造纸生产企业，由相关部门责令限期整改，逾期未完成整改或整改后仍不达标的，纳入差别化电价范围并依法予以淘汰关停。</t>
        </is>
      </c>
      <c r="AQ88" s="305" t="inlineStr">
        <is>
          <t>其他激励或支持</t>
        </is>
      </c>
      <c r="AR88" s="305" t="inlineStr">
        <is>
          <t>国家鼓励制浆造纸生产企业对标1级先进值开展节能降碳改造，通过节能审查和绿色工厂认定引导和支持先进产能提升。</t>
        </is>
      </c>
      <c r="AS88" s="305" t="inlineStr">
        <is>
          <t>N/A</t>
        </is>
      </c>
      <c r="AT88" s="305" t="inlineStr">
        <is>
          <t>N/A</t>
        </is>
      </c>
      <c r="AU88" s="305" t="inlineStr">
        <is>
          <t>C17</t>
        </is>
      </c>
      <c r="AV88" s="305" t="inlineStr">
        <is>
          <t>CO2</t>
        </is>
      </c>
      <c r="AW88" s="305" t="inlineStr">
        <is>
          <t>正向</t>
        </is>
      </c>
      <c r="AX88" s="305" t="inlineStr">
        <is>
          <t>节能</t>
        </is>
      </c>
      <c r="AY88" s="305" t="inlineStr">
        <is>
          <t>GB 31825-2024 制浆造纸单位产品能源消耗限额</t>
        </is>
      </c>
      <c r="AZ88" s="305" t="inlineStr">
        <is>
          <t>https://openstd.samr.gov.cn/bzgk/std/newGbInfo?hcno=27B824B792BB0BC1CF30980AE3411F9B</t>
        </is>
      </c>
      <c r="BA88" s="305" t="inlineStr">
        <is>
          <t>GB 31825-2015（旧版）：https://openstd.samr.gov.cn/bzgk/std/nd?no=2142</t>
        </is>
      </c>
    </row>
    <row r="89">
      <c r="A89" s="305" t="inlineStr">
        <is>
          <t>CHNPRFEILI24S000</t>
        </is>
      </c>
      <c r="B89" s="305" t="inlineStr">
        <is>
          <t>工具</t>
        </is>
      </c>
      <c r="C89" s="305" t="inlineStr">
        <is>
          <t>绩效标准</t>
        </is>
      </c>
      <c r="D89" s="305" t="inlineStr">
        <is>
          <t>单位产品能源消耗限额</t>
        </is>
      </c>
      <c r="E89" s="305" t="inlineStr">
        <is>
          <t>工业</t>
        </is>
      </c>
      <c r="F89" s="305" t="inlineStr">
        <is>
          <t>化工</t>
        </is>
      </c>
      <c r="G89" s="305" t="inlineStr">
        <is>
          <t>纯碱单位产品能源消耗限额</t>
        </is>
      </c>
      <c r="H89" s="305" t="inlineStr">
        <is>
          <t>Norm of Energy Consumption per Unit Production of Soda Ash</t>
        </is>
      </c>
      <c r="I89" s="305" t="inlineStr">
        <is>
          <t>N/A</t>
        </is>
      </c>
      <c r="J89" s="305" t="inlineStr">
        <is>
          <t>GB 29140-2024《纯碱单位产品能源消耗限额》是强制性国家标准，于2024年4月29日发布，2025年5月1日实施，替代GB 29140-2012。适用于氨碱法、联碱法和天然碱法纯碱（包括轻质纯碱和重质纯碱）生产企业的单位产品能耗计算、考核，以及新建和改扩建项目的能耗控制。能耗限额等级分为3级（1级最低），其中3级为限定值（存量企业最低要求）、2级为准入值（新建及改扩建项目要求）、1级为先进值。与2012版相比，增加了天然碱法产品能耗限额，删除了先进值改为能耗限额等级体系。</t>
        </is>
      </c>
      <c r="K89" s="305" t="inlineStr">
        <is>
          <t>能源效率；节能</t>
        </is>
      </c>
      <c r="L89" s="305" t="inlineStr">
        <is>
          <t>直接</t>
        </is>
      </c>
      <c r="M89" s="305" t="inlineStr">
        <is>
          <t>供给侧</t>
        </is>
      </c>
      <c r="N89" s="305" t="inlineStr">
        <is>
          <t>中国</t>
        </is>
      </c>
      <c r="O89" s="305" t="inlineStr">
        <is>
          <t>国家</t>
        </is>
      </c>
      <c r="P89" s="305" t="inlineStr">
        <is>
          <t>N/A</t>
        </is>
      </c>
      <c r="Q89" s="305" t="inlineStr">
        <is>
          <t>31/12/2012</t>
        </is>
      </c>
      <c r="R89" s="305" t="inlineStr">
        <is>
          <t>01/10/2013</t>
        </is>
      </c>
      <c r="S89" s="305" t="inlineStr">
        <is>
          <t>N/A</t>
        </is>
      </c>
      <c r="T89" s="305" t="inlineStr">
        <is>
          <t>29/04/2024</t>
        </is>
      </c>
      <c r="U89" s="305" t="inlineStr">
        <is>
          <t>2024年4月29日发布GB 29140-2024替代GB 29140-2012，增加天然碱法产品能耗限额要求，增加能耗限额等级，更改能耗统计范围及计算方法，删除节能管理与措施章节。</t>
        </is>
      </c>
      <c r="V89" s="305">
        <f>IF(R89="","生效",IF(R89="N/A","生效",IF(TODAY()&lt;DATE(VALUE(RIGHT(R89,4)),VALUE(MID(R89,4,2)),VALUE(LEFT(R89,2))),"计划实施",IF(S89="","生效",IF(S89="N/A","生效",IF(TODAY()&lt;DATE(VALUE(RIGHT(S89,4)),VALUE(MID(S89,4,2)),VALUE(LEFT(S89,2))),"生效","已终止"))))))</f>
        <v/>
      </c>
      <c r="W89" s="305" t="inlineStr">
        <is>
          <t>国家市场监督管理总局；国家标准化管理委员会</t>
        </is>
      </c>
      <c r="X89" s="305" t="inlineStr">
        <is>
          <t>纯碱生产装置</t>
        </is>
      </c>
      <c r="Y89" s="305" t="inlineStr">
        <is>
          <t>新建；既有</t>
        </is>
      </c>
      <c r="Z89" s="305" t="inlineStr">
        <is>
          <t>氨碱法纯碱生产装置（包括盐水精制、吸氨、碳化、过滤、煅烧等主要工序）、联碱法纯碱生产装置（包括盐水精制、吸氨、碳化、过滤、煅烧、氯化铵结晶等主要工序）和天然碱法纯碱生产装置。产品包括轻质纯碱和重质纯碱。</t>
        </is>
      </c>
      <c r="AA89" s="305" t="inlineStr">
        <is>
          <t>N/A</t>
        </is>
      </c>
      <c r="AB89" s="305" t="inlineStr">
        <is>
          <t>N/A</t>
        </is>
      </c>
      <c r="AC89" s="305" t="inlineStr">
        <is>
          <t>企业</t>
        </is>
      </c>
      <c r="AD89" s="305" t="inlineStr">
        <is>
          <t>在中国境内运营纯碱生产装置的企业。</t>
        </is>
      </c>
      <c r="AE89" s="305" t="inlineStr">
        <is>
          <t>生产</t>
        </is>
      </c>
      <c r="AF89" s="305" t="inlineStr">
        <is>
          <t>纯碱生产装置的运行活动。现有企业须达到3级限定值，新建及改扩建企业须达到2级准入值。</t>
        </is>
      </c>
      <c r="AG89" s="305" t="inlineStr">
        <is>
          <t>3级</t>
        </is>
      </c>
      <c r="AH89" s="305" t="inlineStr">
        <is>
          <t>能耗限额等级</t>
        </is>
      </c>
      <c r="AI89" s="305" t="inlineStr">
        <is>
          <t>能耗限额等级分为3级（1级最低即最先进），3级为限定值（存量企业最低要求），2级为准入值（新建及改扩建项目要求），1级为先进值。以单位产品综合能耗（kgce/t）为评价指标，按生产方法和产品类型分级设定限值。氨碱法轻质纯碱：3级≤370，2级≤320，1级≤310。氨碱法重质纯碱：3级≤420，2级≤365，1级≤350。联碱法（精制工业盐）轻质纯碱：3级≤200，2级≤160，1级≤145。联碱法（精制工业盐）重质纯碱：3级≤250，2级≤205，1级≤185。天然碱法（碳化法）轻质纯碱：3级≤440，2级≤410，1级≤390。天然碱法（蒸发法）轻质纯碱：3级≤390，2级≤360，1级≤340。</t>
        </is>
      </c>
      <c r="AJ89" s="305" t="inlineStr">
        <is>
          <t>1）现有纯碱生产企业须达到3级限定值方可继续运营，未达标者须限期改造或淘汰；2）新建及改扩建项目须达到2级准入值方可投产；3）1级先进值用于引导行业节能标杆。</t>
        </is>
      </c>
      <c r="AK89" s="305" t="inlineStr">
        <is>
          <t>N/A</t>
        </is>
      </c>
      <c r="AL89" s="305" t="inlineStr">
        <is>
          <t>N/A</t>
        </is>
      </c>
      <c r="AM89" s="305" t="inlineStr">
        <is>
          <t>政府机构开展的监督检查；企业能耗数据报告</t>
        </is>
      </c>
      <c r="AN89" s="305" t="inlineStr">
        <is>
          <t>市场监督管理部门对纯碱生产企业进行能耗限额标准执行情况监督检查；企业须按规定报送年度能源消耗数据，接受节能监察。</t>
        </is>
      </c>
      <c r="AO89" s="305" t="inlineStr">
        <is>
          <t>合规命令；罚款；差别化电价；淘汰关停</t>
        </is>
      </c>
      <c r="AP89" s="305" t="inlineStr">
        <is>
          <t>对不符合强制性能耗限额标准的纯碱生产企业，由相关部门责令限期整改，逾期未完成整改或整改后仍不达标的，纳入差别化电价范围并依法予以淘汰关停。</t>
        </is>
      </c>
      <c r="AQ89" s="305" t="inlineStr">
        <is>
          <t>其他激励或支持</t>
        </is>
      </c>
      <c r="AR89" s="305" t="inlineStr">
        <is>
          <t>国家鼓励纯碱生产企业对标1级先进值开展节能降碳改造，通过节能审查和绿色工厂认定引导和支持先进产能提升。</t>
        </is>
      </c>
      <c r="AS89" s="305" t="inlineStr">
        <is>
          <t>N/A</t>
        </is>
      </c>
      <c r="AT89" s="305" t="inlineStr">
        <is>
          <t>N/A</t>
        </is>
      </c>
      <c r="AU89" s="305" t="inlineStr">
        <is>
          <t>C20</t>
        </is>
      </c>
      <c r="AV89" s="305" t="inlineStr">
        <is>
          <t>CO2</t>
        </is>
      </c>
      <c r="AW89" s="305" t="inlineStr">
        <is>
          <t>正向</t>
        </is>
      </c>
      <c r="AX89" s="305" t="inlineStr">
        <is>
          <t>节能</t>
        </is>
      </c>
      <c r="AY89" s="305" t="inlineStr">
        <is>
          <t>GB 29140-2024 纯碱单位产品能源消耗限额</t>
        </is>
      </c>
      <c r="AZ89" s="305" t="inlineStr">
        <is>
          <t>https://openstd.samr.gov.cn/bzgk/std/newGbInfo?hcno=443C1068D42AF5D7B5F73076352B5068</t>
        </is>
      </c>
      <c r="BA89" s="305" t="inlineStr">
        <is>
          <t>GB 29140-2012（旧版）：https://openstd.samr.gov.cn/bzgk/std/nd?no=2142</t>
        </is>
      </c>
    </row>
    <row r="90">
      <c r="A90" s="305" t="inlineStr">
        <is>
          <t>CHNPRFEILI25S000</t>
        </is>
      </c>
      <c r="B90" s="305" t="inlineStr">
        <is>
          <t>工具</t>
        </is>
      </c>
      <c r="C90" s="305" t="inlineStr">
        <is>
          <t>绩效标准</t>
        </is>
      </c>
      <c r="D90" s="305" t="inlineStr">
        <is>
          <t>单位产品能源消耗限额</t>
        </is>
      </c>
      <c r="E90" s="305" t="inlineStr">
        <is>
          <t>工业</t>
        </is>
      </c>
      <c r="F90" s="305" t="inlineStr">
        <is>
          <t>化工</t>
        </is>
      </c>
      <c r="G90" s="305" t="inlineStr">
        <is>
          <t>二甲基硅氧烷单位产品能源消耗限额</t>
        </is>
      </c>
      <c r="H90" s="305" t="inlineStr">
        <is>
          <t>Norm of Energy Consumption per Unit Production of Dimethyl Siloxane</t>
        </is>
      </c>
      <c r="I90" s="305" t="inlineStr">
        <is>
          <t>N/A</t>
        </is>
      </c>
      <c r="J90" s="305" t="inlineStr">
        <is>
          <t>GB 30530-2024《二甲基硅氧烷单位产品能源消耗限额》是强制性国家标准，于2024年4月29日发布，2025年5月1日实施，替代GB 30530-2014。适用于以硅粉、氯甲烷等为原料生产的有机硅环体（二甲基环硅氧烷，即二甲基硅氧烷）生产企业的单位产品能耗计算、考核，以及新建和改扩建项目的能耗控制。能耗限额等级分为3级（1级最低），其中3级为限定值（存量企业最低要求）、2级为准入值（新建及改扩建项目要求）、1级为先进值。与2014版相比，标准名称由《有机硅环体单位产品能源消耗限额》更名为《二甲基硅氧烷单位产品能源消耗限额》，更新了各级能耗限额指标。</t>
        </is>
      </c>
      <c r="K90" s="305" t="inlineStr">
        <is>
          <t>能源效率；节能</t>
        </is>
      </c>
      <c r="L90" s="305" t="inlineStr">
        <is>
          <t>直接</t>
        </is>
      </c>
      <c r="M90" s="305" t="inlineStr">
        <is>
          <t>供给侧</t>
        </is>
      </c>
      <c r="N90" s="305" t="inlineStr">
        <is>
          <t>中国</t>
        </is>
      </c>
      <c r="O90" s="305" t="inlineStr">
        <is>
          <t>国家</t>
        </is>
      </c>
      <c r="P90" s="305" t="inlineStr">
        <is>
          <t>N/A</t>
        </is>
      </c>
      <c r="Q90" s="305" t="inlineStr">
        <is>
          <t>28/04/2014</t>
        </is>
      </c>
      <c r="R90" s="305" t="inlineStr">
        <is>
          <t>01/01/2015</t>
        </is>
      </c>
      <c r="S90" s="305" t="inlineStr">
        <is>
          <t>N/A</t>
        </is>
      </c>
      <c r="T90" s="305" t="inlineStr">
        <is>
          <t>29/04/2024</t>
        </is>
      </c>
      <c r="U90" s="305" t="inlineStr">
        <is>
          <t>2024年4月29日发布GB 30530-2024替代GB 30530-2014，标准名称由《有机硅环体单位产品能源消耗限额》更改为《二甲基硅氧烷单位产品能源消耗限额》，增加能耗限额等级，更新各级能耗限额指标，删除节能管理与措施章节。</t>
        </is>
      </c>
      <c r="V90" s="305">
        <f>IF(R90="","生效",IF(R90="N/A","生效",IF(TODAY()&lt;DATE(VALUE(RIGHT(R90,4)),VALUE(MID(R90,4,2)),VALUE(LEFT(R90,2))),"计划实施",IF(S90="","生效",IF(S90="N/A","生效",IF(TODAY()&lt;DATE(VALUE(RIGHT(S90,4)),VALUE(MID(S90,4,2)),VALUE(LEFT(S90,2))),"生效","已终止"))))))</f>
        <v/>
      </c>
      <c r="W90" s="305" t="inlineStr">
        <is>
          <t>国家市场监督管理总局；国家标准化管理委员会</t>
        </is>
      </c>
      <c r="X90" s="305" t="inlineStr">
        <is>
          <t>二甲基硅氧烷生产装置</t>
        </is>
      </c>
      <c r="Y90" s="305" t="inlineStr">
        <is>
          <t>新建；既有</t>
        </is>
      </c>
      <c r="Z90" s="305" t="inlineStr">
        <is>
          <t>以硅粉、氯甲烷等为原料，通过直接法合成甲基氯硅烷、经精馏、水解、裂解等工序生产有机硅环体（二甲基环硅氧烷，DMC）的生产装置，包括单体合成、精馏、水解、裂解等主要工序及辅助生产系统。</t>
        </is>
      </c>
      <c r="AA90" s="305" t="inlineStr">
        <is>
          <t>N/A</t>
        </is>
      </c>
      <c r="AB90" s="305" t="inlineStr">
        <is>
          <t>N/A</t>
        </is>
      </c>
      <c r="AC90" s="305" t="inlineStr">
        <is>
          <t>企业</t>
        </is>
      </c>
      <c r="AD90" s="305" t="inlineStr">
        <is>
          <t>在中国境内运营二甲基硅氧烷生产装置的企业。</t>
        </is>
      </c>
      <c r="AE90" s="305" t="inlineStr">
        <is>
          <t>生产</t>
        </is>
      </c>
      <c r="AF90" s="305" t="inlineStr">
        <is>
          <t>二甲基硅氧烷生产装置的运行活动。现有企业须达到3级限定值，新建及改扩建企业须达到2级准入值。</t>
        </is>
      </c>
      <c r="AG90" s="305" t="inlineStr">
        <is>
          <t>3级</t>
        </is>
      </c>
      <c r="AH90" s="305" t="inlineStr">
        <is>
          <t>能耗限额等级</t>
        </is>
      </c>
      <c r="AI90" s="305" t="inlineStr">
        <is>
          <t>能耗限额等级分为3级（1级最低即最先进），3级为限定值（存量企业最低要求），2级为准入值（新建及改扩建项目要求），1级为先进值。以单位产品综合能耗（kgce/t）为评价指标。二甲基硅氧烷（DMC）：3级≤1100，2级≤970，1级≤870。</t>
        </is>
      </c>
      <c r="AJ90" s="305" t="inlineStr">
        <is>
          <t>1）现有二甲基硅氧烷生产企业须达到3级限定值方可继续运营，未达标者须限期改造或淘汰；2）新建及改扩建项目须达到2级准入值方可投产；3）1级先进值用于引导行业节能标杆。</t>
        </is>
      </c>
      <c r="AK90" s="305" t="inlineStr">
        <is>
          <t>N/A</t>
        </is>
      </c>
      <c r="AL90" s="305" t="inlineStr">
        <is>
          <t>N/A</t>
        </is>
      </c>
      <c r="AM90" s="305" t="inlineStr">
        <is>
          <t>政府机构开展的监督检查；企业能耗数据报告</t>
        </is>
      </c>
      <c r="AN90" s="305" t="inlineStr">
        <is>
          <t>市场监督管理部门对二甲基硅氧烷生产企业进行能耗限额标准执行情况监督检查；企业须按规定报送年度能源消耗数据，接受节能监察。</t>
        </is>
      </c>
      <c r="AO90" s="305" t="inlineStr">
        <is>
          <t>合规命令；罚款；差别化电价；淘汰关停</t>
        </is>
      </c>
      <c r="AP90" s="305" t="inlineStr">
        <is>
          <t>对不符合强制性能耗限额标准的二甲基硅氧烷生产企业，由相关部门责令限期整改，逾期未完成整改或整改后仍不达标的，纳入差别化电价范围并依法予以淘汰关停。</t>
        </is>
      </c>
      <c r="AQ90" s="305" t="inlineStr">
        <is>
          <t>其他激励或支持</t>
        </is>
      </c>
      <c r="AR90" s="305" t="inlineStr">
        <is>
          <t>国家鼓励二甲基硅氧烷生产企业对标1级先进值开展节能降碳改造，通过节能审查和绿色工厂认定引导和支持先进产能提升。</t>
        </is>
      </c>
      <c r="AS90" s="305" t="inlineStr">
        <is>
          <t>N/A</t>
        </is>
      </c>
      <c r="AT90" s="305" t="inlineStr">
        <is>
          <t>N/A</t>
        </is>
      </c>
      <c r="AU90" s="305" t="inlineStr">
        <is>
          <t>C20</t>
        </is>
      </c>
      <c r="AV90" s="305" t="inlineStr">
        <is>
          <t>CO2</t>
        </is>
      </c>
      <c r="AW90" s="305" t="inlineStr">
        <is>
          <t>正向</t>
        </is>
      </c>
      <c r="AX90" s="305" t="inlineStr">
        <is>
          <t>节能</t>
        </is>
      </c>
      <c r="AY90" s="305" t="inlineStr">
        <is>
          <t>GB 30530-2024 二甲基硅氧烷单位产品能源消耗限额</t>
        </is>
      </c>
      <c r="AZ90" s="305" t="inlineStr">
        <is>
          <t>https://openstd.samr.gov.cn/bzgk/std/newGbInfo?hcno=148219F6F63F168626D4CDDFD525F9D2</t>
        </is>
      </c>
      <c r="BA90" s="305" t="inlineStr">
        <is>
          <t>GB 30530-2014（旧版，称《有机硅环体单位产品能源消耗限额》）：https://openstd.samr.gov.cn/bzgk/std/nd?no=2142</t>
        </is>
      </c>
    </row>
    <row r="91">
      <c r="A91" s="305" t="inlineStr">
        <is>
          <t>CHNPRFEILI26S000</t>
        </is>
      </c>
      <c r="B91" s="305" t="inlineStr">
        <is>
          <t>工具</t>
        </is>
      </c>
      <c r="C91" s="305" t="inlineStr">
        <is>
          <t>绩效标准</t>
        </is>
      </c>
      <c r="D91" s="305" t="inlineStr">
        <is>
          <t>单位产品能源消耗限额</t>
        </is>
      </c>
      <c r="E91" s="305" t="inlineStr">
        <is>
          <t>工业</t>
        </is>
      </c>
      <c r="F91" s="305" t="inlineStr">
        <is>
          <t>炼油；化工</t>
        </is>
      </c>
      <c r="G91" s="305" t="inlineStr">
        <is>
          <t>炼化行业单位产品能源消耗限额</t>
        </is>
      </c>
      <c r="H91" s="305" t="inlineStr">
        <is>
          <t>Norm of Energy Consumption per Unit Production of Refining and Chemical Industry</t>
        </is>
      </c>
      <c r="I91" s="305" t="inlineStr">
        <is>
          <t>N/A</t>
        </is>
      </c>
      <c r="J91" s="305" t="inlineStr">
        <is>
          <t>GB 30251-2024《炼化行业单位产品能源消耗限额》是强制性国家标准，于2024年4月29日发布，2025年5月1日实施，整合替代GB 30251-2013、GB 30250-2013、GB 31533-2015、GB 31534-2015、GB 31826-2015和GB 32053-2015。适用于炼油、乙烯、聚丙烯、苯乙烯、精对苯二甲酸（PTA）、对二甲苯（PX）、环氧丙烷和邻苯二甲酸酐生产企业的单位产品能耗计算、考核，以及新建和改扩建项目的能耗控制。能耗限额等级分为3级（1级最低），其中3级为限定值（存量企业最低要求）、2级为准入值（新建及改扩建项目要求）、1级为先进值。该标准首次将炼油和主要石化产品能耗限额整合为一项标准，覆盖炼化全产业链。</t>
        </is>
      </c>
      <c r="K91" s="305" t="inlineStr">
        <is>
          <t>能源效率；节能</t>
        </is>
      </c>
      <c r="L91" s="305" t="inlineStr">
        <is>
          <t>直接</t>
        </is>
      </c>
      <c r="M91" s="305" t="inlineStr">
        <is>
          <t>供给侧</t>
        </is>
      </c>
      <c r="N91" s="305" t="inlineStr">
        <is>
          <t>中国</t>
        </is>
      </c>
      <c r="O91" s="305" t="inlineStr">
        <is>
          <t>国家</t>
        </is>
      </c>
      <c r="P91" s="305" t="inlineStr">
        <is>
          <t>N/A</t>
        </is>
      </c>
      <c r="Q91" s="305" t="inlineStr">
        <is>
          <t>18/12/2013</t>
        </is>
      </c>
      <c r="R91" s="305" t="inlineStr">
        <is>
          <t>01/09/2014</t>
        </is>
      </c>
      <c r="S91" s="305" t="inlineStr">
        <is>
          <t>N/A</t>
        </is>
      </c>
      <c r="T91" s="305" t="inlineStr">
        <is>
          <t>29/04/2024</t>
        </is>
      </c>
      <c r="U91" s="305" t="inlineStr">
        <is>
          <t>2024年4月29日发布GB 30251-2024，整合替代GB 30251-2013（炼油）、GB 30250-2013（乙烯）、GB 31533-2015（PTA）、GB 31534-2015（PX）、GB 31826-2015（聚丙烯）、GB 32053-2015（苯乙烯）六项标准，新增环氧丙烷和邻苯二甲酸酐能耗限额要求，首次将炼油和主要石化产品能耗限额合并为一项综合标准。</t>
        </is>
      </c>
      <c r="V91" s="305">
        <f>IF(R91="","生效",IF(R91="N/A","生效",IF(TODAY()&lt;DATE(VALUE(RIGHT(R91,4)),VALUE(MID(R91,4,2)),VALUE(LEFT(R91,2))),"计划实施",IF(S91="","生效",IF(S91="N/A","生效",IF(TODAY()&lt;DATE(VALUE(RIGHT(S91,4)),VALUE(MID(S91,4,2)),VALUE(LEFT(S91,2))),"生效","已终止"))))))</f>
        <v/>
      </c>
      <c r="W91" s="305" t="inlineStr">
        <is>
          <t>国家市场监督管理总局；国家标准化管理委员会</t>
        </is>
      </c>
      <c r="X91" s="305" t="inlineStr">
        <is>
          <t>炼油和石化生产装置</t>
        </is>
      </c>
      <c r="Y91" s="305" t="inlineStr">
        <is>
          <t>新建；既有</t>
        </is>
      </c>
      <c r="Z91" s="305" t="inlineStr">
        <is>
          <t>常减压蒸馏、催化裂化、加氢裂化、延迟焦化等炼油装置，乙烯裂解装置，聚丙烯装置，苯乙烯装置，精对苯二甲酸（PTA）装置，对二甲苯（PX）装置，环氧丙烷装置和邻苯二甲酸酐装置。包括原料处理、反应、精馏/分离、公用工程等主要系统。</t>
        </is>
      </c>
      <c r="AA91" s="305" t="inlineStr">
        <is>
          <t>N/A</t>
        </is>
      </c>
      <c r="AB91" s="305" t="inlineStr">
        <is>
          <t>N/A</t>
        </is>
      </c>
      <c r="AC91" s="305" t="inlineStr">
        <is>
          <t>企业</t>
        </is>
      </c>
      <c r="AD91" s="305" t="inlineStr">
        <is>
          <t>在中国境内运营炼油或石化生产装置的企业。</t>
        </is>
      </c>
      <c r="AE91" s="305" t="inlineStr">
        <is>
          <t>生产</t>
        </is>
      </c>
      <c r="AF91" s="305" t="inlineStr">
        <is>
          <t>炼油和石化生产装置的运行活动。现有企业须达到3级限定值，新建及改扩建企业须达到2级准入值。</t>
        </is>
      </c>
      <c r="AG91" s="305" t="inlineStr">
        <is>
          <t>3级</t>
        </is>
      </c>
      <c r="AH91" s="305" t="inlineStr">
        <is>
          <t>能耗限额等级</t>
        </is>
      </c>
      <c r="AI91" s="305" t="inlineStr">
        <is>
          <t>能耗限额等级分为3级（1级最低即最先进），3级为限定值（存量企业最低要求），2级为准入值（新建及改扩建项目要求），1级为先进值。以单位产品综合能耗（kgce/t或kgce/吨原料）为评价指标，按炼油和各类石化产品分级设定限值。炼油（单位能量因数能耗）：3级≤7.5，2级≤7.0，1级≤6.5 kgce/(t·因数)。乙烯：3级≤590，2级≤575，1级≤560。聚丙烯：3级≤110，2级≤80，1级≤55。苯乙烯：3级≤260，2级≤240，1级≤210。PTA：3级≤155，2级≤120，1级≤90。PX：3级≤480，2级≤380，1级≤300。</t>
        </is>
      </c>
      <c r="AJ91" s="305" t="inlineStr">
        <is>
          <t>1）现有炼油和石化生产企业须达到3级限定值方可继续运营，未达标者须限期改造或淘汰；2）新建及改扩建项目须达到2级准入值方可投产；3）1级先进值用于引导行业节能标杆。</t>
        </is>
      </c>
      <c r="AK91" s="305" t="inlineStr">
        <is>
          <t>N/A</t>
        </is>
      </c>
      <c r="AL91" s="305" t="inlineStr">
        <is>
          <t>N/A</t>
        </is>
      </c>
      <c r="AM91" s="305" t="inlineStr">
        <is>
          <t>政府机构开展的监督检查；企业能耗数据报告</t>
        </is>
      </c>
      <c r="AN91" s="305" t="inlineStr">
        <is>
          <t>市场监督管理部门和能源主管部门对炼油和石化生产企业进行能耗限额标准执行情况监督检查；企业须按规定报送年度能源消耗数据，接受节能监察。</t>
        </is>
      </c>
      <c r="AO91" s="305" t="inlineStr">
        <is>
          <t>合规命令；罚款；差别化电价；淘汰关停</t>
        </is>
      </c>
      <c r="AP91" s="305" t="inlineStr">
        <is>
          <t>对不符合强制性能耗限额标准的炼油或石化生产企业，由相关部门责令限期整改，逾期未完成整改或整改后仍不达标的，纳入差别化电价范围并依法予以淘汰关停。</t>
        </is>
      </c>
      <c r="AQ91" s="305" t="inlineStr">
        <is>
          <t>其他激励或支持</t>
        </is>
      </c>
      <c r="AR91" s="305" t="inlineStr">
        <is>
          <t>国家鼓励炼油和石化生产企业对标1级先进值开展节能降碳改造，通过节能审查和行业能效领跑者引导和支持先进产能提升。</t>
        </is>
      </c>
      <c r="AS91" s="305" t="inlineStr">
        <is>
          <t>N/A</t>
        </is>
      </c>
      <c r="AT91" s="305" t="inlineStr">
        <is>
          <t>N/A</t>
        </is>
      </c>
      <c r="AU91" s="305" t="inlineStr">
        <is>
          <t>C19</t>
        </is>
      </c>
      <c r="AV91" s="305" t="inlineStr">
        <is>
          <t>CO2</t>
        </is>
      </c>
      <c r="AW91" s="305" t="inlineStr">
        <is>
          <t>正向</t>
        </is>
      </c>
      <c r="AX91" s="305" t="inlineStr">
        <is>
          <t>节能；污染防治</t>
        </is>
      </c>
      <c r="AY91" s="305" t="inlineStr">
        <is>
          <t>GB 30251-2024 炼化行业单位产品能源消耗限额</t>
        </is>
      </c>
      <c r="AZ91" s="305" t="inlineStr">
        <is>
          <t>https://openstd.samr.gov.cn/bzgk/std/newGbInfo?hcno=C435B949AC4E107A19887F687477642F</t>
        </is>
      </c>
      <c r="BA91" s="305" t="inlineStr">
        <is>
          <t>GB 30251-2013（旧版，炼油）、GB 30250-2013（旧版，乙烯）、GB 31533-2015（旧版，PTA）、GB 31534-2015（旧版，PX）、GB 31826-2015（旧版，聚丙烯）、GB 32053-2015（旧版，苯乙烯）：https://openstd.samr.gov.cn/bzgk/std/nd?no=2142</t>
        </is>
      </c>
    </row>
    <row r="92">
      <c r="A92" s="305" t="inlineStr">
        <is>
          <t>CHNPRFEILI27S000</t>
        </is>
      </c>
      <c r="B92" s="305" t="inlineStr">
        <is>
          <t>工具</t>
        </is>
      </c>
      <c r="C92" s="305" t="inlineStr">
        <is>
          <t>绩效标准</t>
        </is>
      </c>
      <c r="D92" s="305" t="inlineStr">
        <is>
          <t>单位产品能源消耗限额</t>
        </is>
      </c>
      <c r="E92" s="305" t="inlineStr">
        <is>
          <t>工业</t>
        </is>
      </c>
      <c r="F92" s="305" t="inlineStr">
        <is>
          <t>化工</t>
        </is>
      </c>
      <c r="G92" s="305" t="inlineStr">
        <is>
          <t>电石、乙酸乙烯酯、聚乙烯醇、1，4-丁二醇、双氰胺和单氰胺单位产品能源消耗限额</t>
        </is>
      </c>
      <c r="H92" s="305" t="inlineStr">
        <is>
          <t>Norm of Energy Consumption per Unit Production of Calcium Carbide, Vinyl Acetate, Polyvinyl Alcohol, 1,4-Butanediol, Dicyandiamide and Monocyanamide</t>
        </is>
      </c>
      <c r="I92" s="305" t="inlineStr">
        <is>
          <t>N/A</t>
        </is>
      </c>
      <c r="J92" s="305" t="inlineStr">
        <is>
          <t>GB 21343-2023《电石、乙酸乙烯酯、聚乙烯醇、1，4-丁二醇、双氰胺和单氰胺单位产品能源消耗限额》是强制性国家标准，于2023年11月27日发布，2024年12月1日实施，整合替代GB 21343-2015、GB 30528-2014、GB 30529-2014和GB 31824-2015。适用于电石、乙酸乙烯酯、聚乙烯醇、1,4-丁二醇（BDO）、双氰胺和单氰胺生产企业的单位产品能耗计算、考核，以及新建和改扩建项目的能耗控制。能耗限额等级分为3级（1级最低），其中3级为限定值（存量企业最低要求）、2级为准入值（新建及改扩建项目要求）、1级为先进值。与上一版相比，新增了双氰胺和单氰胺产品的能耗限额要求。</t>
        </is>
      </c>
      <c r="K92" s="305" t="inlineStr">
        <is>
          <t>能源效率；节能</t>
        </is>
      </c>
      <c r="L92" s="305" t="inlineStr">
        <is>
          <t>直接</t>
        </is>
      </c>
      <c r="M92" s="305" t="inlineStr">
        <is>
          <t>供给侧</t>
        </is>
      </c>
      <c r="N92" s="305" t="inlineStr">
        <is>
          <t>中国</t>
        </is>
      </c>
      <c r="O92" s="305" t="inlineStr">
        <is>
          <t>国家</t>
        </is>
      </c>
      <c r="P92" s="305" t="inlineStr">
        <is>
          <t>N/A</t>
        </is>
      </c>
      <c r="Q92" s="305" t="inlineStr">
        <is>
          <t>09/01/2008</t>
        </is>
      </c>
      <c r="R92" s="305" t="inlineStr">
        <is>
          <t>01/06/2008</t>
        </is>
      </c>
      <c r="S92" s="305" t="inlineStr">
        <is>
          <t>N/A</t>
        </is>
      </c>
      <c r="T92" s="305" t="inlineStr">
        <is>
          <t>27/11/2023</t>
        </is>
      </c>
      <c r="U92" s="305" t="inlineStr">
        <is>
          <t>2023年11月27日发布GB 21343-2023，替代GB 21343-2015、GB 30528-2014、GB 30529-2014和GB 31824-2015，首次将电石和四种下游产品（乙酸乙烯酯、聚乙烯醇、BDO、双氰胺和单氰胺）的能耗限额整合为一项标准，新增双氰胺和单氰胺产品能耗限额要求。</t>
        </is>
      </c>
      <c r="V92" s="305">
        <f>IF(R92="","生效",IF(R92="N/A","生效",IF(TODAY()&lt;DATE(VALUE(RIGHT(R92,4)),VALUE(MID(R92,4,2)),VALUE(LEFT(R92,2))),"计划实施",IF(S92="","生效",IF(S92="N/A","生效",IF(TODAY()&lt;DATE(VALUE(RIGHT(S92,4)),VALUE(MID(S92,4,2)),VALUE(LEFT(S92,2))),"生效","已终止"))))))</f>
        <v/>
      </c>
      <c r="W92" s="305" t="inlineStr">
        <is>
          <t>国家市场监督管理总局；国家标准化管理委员会</t>
        </is>
      </c>
      <c r="X92" s="305" t="inlineStr">
        <is>
          <t>电石、乙酸乙烯酯、聚乙烯醇、BDO、双氰胺和单氰胺生产装置</t>
        </is>
      </c>
      <c r="Y92" s="305" t="inlineStr">
        <is>
          <t>新建；既有</t>
        </is>
      </c>
      <c r="Z92" s="305" t="inlineStr">
        <is>
          <t>电石生产装置（电炉法，以石灰和碳素原料生产电石）、乙酸乙烯酯生产装置（以乙烯或乙炔为原料）、聚乙烯醇生产装置（以乙酸乙烯酯为原料，经聚合、醇解等工序）、1,4-丁二醇生产装置（以乙炔和甲醛或正丁烷为原料）、双氰胺生产装置和单氰胺生产装置。</t>
        </is>
      </c>
      <c r="AA92" s="305" t="inlineStr">
        <is>
          <t>N/A</t>
        </is>
      </c>
      <c r="AB92" s="305" t="inlineStr">
        <is>
          <t>N/A</t>
        </is>
      </c>
      <c r="AC92" s="305" t="inlineStr">
        <is>
          <t>企业</t>
        </is>
      </c>
      <c r="AD92" s="305" t="inlineStr">
        <is>
          <t>在中国境内运营电石、乙酸乙烯酯、聚乙烯醇、BDO、双氰胺或单氰胺生产装置的企业。</t>
        </is>
      </c>
      <c r="AE92" s="305" t="inlineStr">
        <is>
          <t>生产</t>
        </is>
      </c>
      <c r="AF92" s="305" t="inlineStr">
        <is>
          <t>电石、乙酸乙烯酯、聚乙烯醇、BDO、双氰胺和单氰胺生产装置的运行活动。现有企业须达到3级限定值，新建及改扩建企业须达到2级准入值。</t>
        </is>
      </c>
      <c r="AG92" s="305" t="inlineStr">
        <is>
          <t>3级</t>
        </is>
      </c>
      <c r="AH92" s="305" t="inlineStr">
        <is>
          <t>能耗限额等级</t>
        </is>
      </c>
      <c r="AI92" s="305" t="inlineStr">
        <is>
          <t>能耗限额等级分为3级（1级最低即最先进），3级为限定值（存量企业最低要求），2级为准入值（新建及改扩建项目要求），1级为先进值。以单位产品综合能耗（kgce/t）为评价指标，按产品类型分级设定限值。电石：3级≤3000，2级≤2800，1级≤2600。乙酸乙烯酯（乙烯法）：3级≤700，2级≤600，1级≤500。乙酸乙烯酯（乙炔法）：3级≤1900，2级≤1700，1级≤1500。聚乙烯醇：3级≤2300，2级≤2000，1级≤1700。1,4-丁二醇：3级≤1350，2级≤1150，1级≤950。双氰胺：3级≤1200，2级≤950，1级≤750。单氰胺：3级≤330，2级≤280，1级≤240。</t>
        </is>
      </c>
      <c r="AJ92" s="305" t="inlineStr">
        <is>
          <t>1）现有电石、乙酸乙烯酯、聚乙烯醇、BDO、双氰胺和单氰胺生产企业须达到3级限定值方可继续运营，未达标者须限期改造或淘汰；2）新建及改扩建项目须达到2级准入值方可投产；3）1级先进值用于引导行业节能标杆。</t>
        </is>
      </c>
      <c r="AK92" s="305" t="inlineStr">
        <is>
          <t>N/A</t>
        </is>
      </c>
      <c r="AL92" s="305" t="inlineStr">
        <is>
          <t>N/A</t>
        </is>
      </c>
      <c r="AM92" s="305" t="inlineStr">
        <is>
          <t>政府机构开展的监督检查；企业能耗数据报告</t>
        </is>
      </c>
      <c r="AN92" s="305" t="inlineStr">
        <is>
          <t>市场监督管理部门对电石、乙酸乙烯酯、聚乙烯醇、BDO、双氰胺和单氰胺生产企业进行能耗限额标准执行情况监督检查；企业须按规定报送年度能源消耗数据，接受节能监察。</t>
        </is>
      </c>
      <c r="AO92" s="305" t="inlineStr">
        <is>
          <t>合规命令；罚款；差别化电价；淘汰关停</t>
        </is>
      </c>
      <c r="AP92" s="305" t="inlineStr">
        <is>
          <t>对不符合强制性能耗限额标准的电石、乙酸乙烯酯、聚乙烯醇、BDO、双氰胺或单氰胺生产企业，由相关部门责令限期整改，逾期未完成整改或整改后仍不达标的，纳入差别化电价范围并依法予以淘汰关停。</t>
        </is>
      </c>
      <c r="AQ92" s="305" t="inlineStr">
        <is>
          <t>其他激励或支持</t>
        </is>
      </c>
      <c r="AR92" s="305" t="inlineStr">
        <is>
          <t>国家鼓励电石及下游产品生产企业对标1级先进值开展节能降碳改造，通过节能审查和绿色工厂认定引导和支持先进产能提升。</t>
        </is>
      </c>
      <c r="AS92" s="305" t="inlineStr">
        <is>
          <t>N/A</t>
        </is>
      </c>
      <c r="AT92" s="305" t="inlineStr">
        <is>
          <t>N/A</t>
        </is>
      </c>
      <c r="AU92" s="305" t="inlineStr">
        <is>
          <t>C20</t>
        </is>
      </c>
      <c r="AV92" s="305" t="inlineStr">
        <is>
          <t>CO2</t>
        </is>
      </c>
      <c r="AW92" s="305" t="inlineStr">
        <is>
          <t>正向</t>
        </is>
      </c>
      <c r="AX92" s="305" t="inlineStr">
        <is>
          <t>节能</t>
        </is>
      </c>
      <c r="AY92" s="305" t="inlineStr">
        <is>
          <t>GB 21343-2023 电石、乙酸乙烯酯、聚乙烯醇、1，4-丁二醇、双氰胺和单氰胺单位产品能源消耗限额</t>
        </is>
      </c>
      <c r="AZ92" s="305" t="inlineStr">
        <is>
          <t>https://openstd.samr.gov.cn/bzgk/std/newGbInfo?hcno=FF563286A9D6FB07A9EF006AC64EA266</t>
        </is>
      </c>
      <c r="BA92" s="305" t="inlineStr">
        <is>
          <t>GB 21343-2015（旧版，电石）、GB 30528-2014（旧版，聚乙烯醇）、GB 30529-2014（旧版，乙酸乙烯酯）、GB 31824-2015（旧版，1,4-丁二醇）：https://openstd.samr.gov.cn/bzgk/std/nd?no=2142</t>
        </is>
      </c>
    </row>
    <row r="93">
      <c r="A93" s="305" t="inlineStr">
        <is>
          <t>CHNPRFEILI28S000</t>
        </is>
      </c>
      <c r="B93" s="305" t="inlineStr">
        <is>
          <t>工具</t>
        </is>
      </c>
      <c r="C93" s="305" t="inlineStr">
        <is>
          <t>绩效标准</t>
        </is>
      </c>
      <c r="D93" s="305" t="inlineStr">
        <is>
          <t>单位产品能源消耗限额</t>
        </is>
      </c>
      <c r="E93" s="305" t="inlineStr">
        <is>
          <t>工业</t>
        </is>
      </c>
      <c r="F93" s="305" t="inlineStr">
        <is>
          <t>化肥</t>
        </is>
      </c>
      <c r="G93" s="305" t="inlineStr">
        <is>
          <t>化肥行业单位产品能源消耗限额</t>
        </is>
      </c>
      <c r="H93" s="305" t="inlineStr">
        <is>
          <t>Norm of Energy Consumption per Unit Production of Fertilizer Industry</t>
        </is>
      </c>
      <c r="I93" s="305" t="inlineStr">
        <is>
          <t>N/A</t>
        </is>
      </c>
      <c r="J93" s="305" t="inlineStr">
        <is>
          <t>GB 21344-2023《化肥行业单位产品能源消耗限额》是强制性国家标准，于2023年11月27日发布，2024年12月1日实施，整合替代GB 21344-2015、GB 32035-2015、GB 31829-2015、GB 29138-2012、GB 29139-2012和GB 29439-2012。适用于合成氨、尿素、碳酸氢铵、磷酸一铵、磷酸二铵和硫酸钾生产企业的单位产品能耗计算、考核，以及新建和改扩建项目的能耗控制。能耗限额等级分为3级（1级最低），其中3级为限定值（存量企业最低要求）、2级为准入值（新建及改扩建项目要求）、1级为先进值。该标准首次将六种主要化肥产品的能耗限额整合为一项综合标准。</t>
        </is>
      </c>
      <c r="K93" s="305" t="inlineStr">
        <is>
          <t>能源效率；节能</t>
        </is>
      </c>
      <c r="L93" s="305" t="inlineStr">
        <is>
          <t>直接</t>
        </is>
      </c>
      <c r="M93" s="305" t="inlineStr">
        <is>
          <t>供给侧</t>
        </is>
      </c>
      <c r="N93" s="305" t="inlineStr">
        <is>
          <t>中国</t>
        </is>
      </c>
      <c r="O93" s="305" t="inlineStr">
        <is>
          <t>国家</t>
        </is>
      </c>
      <c r="P93" s="305" t="inlineStr">
        <is>
          <t>N/A</t>
        </is>
      </c>
      <c r="Q93" s="305" t="inlineStr">
        <is>
          <t>09/01/2008</t>
        </is>
      </c>
      <c r="R93" s="305" t="inlineStr">
        <is>
          <t>01/06/2008</t>
        </is>
      </c>
      <c r="S93" s="305" t="inlineStr">
        <is>
          <t>N/A</t>
        </is>
      </c>
      <c r="T93" s="305" t="inlineStr">
        <is>
          <t>27/11/2023</t>
        </is>
      </c>
      <c r="U93" s="305" t="inlineStr">
        <is>
          <t>2023年11月27日发布GB 21344-2023，整合替代GB 21344-2015（合成氨）、GB 32035-2015（尿素）、GB 31829-2015（碳酸氢铵）、GB 29138-2012（磷酸一铵）、GB 29139-2012（磷酸二铵）和GB 29439-2012（硫酸钾）六项标准，将化肥行业主要产品的能耗限额整合为一，更新各级能耗限额指标。</t>
        </is>
      </c>
      <c r="V93" s="305">
        <f>IF(R93="","生效",IF(R93="N/A","生效",IF(TODAY()&lt;DATE(VALUE(RIGHT(R93,4)),VALUE(MID(R93,4,2)),VALUE(LEFT(R93,2))),"计划实施",IF(S93="","生效",IF(S93="N/A","生效",IF(TODAY()&lt;DATE(VALUE(RIGHT(S93,4)),VALUE(MID(S93,4,2)),VALUE(LEFT(S93,2))),"生效","已终止"))))))</f>
        <v/>
      </c>
      <c r="W93" s="305" t="inlineStr">
        <is>
          <t>国家市场监督管理总局；国家标准化管理委员会</t>
        </is>
      </c>
      <c r="X93" s="305" t="inlineStr">
        <is>
          <t>化肥生产装置</t>
        </is>
      </c>
      <c r="Y93" s="305" t="inlineStr">
        <is>
          <t>新建；既有</t>
        </is>
      </c>
      <c r="Z93" s="305" t="inlineStr">
        <is>
          <t>合成氨生产装置（以无烟煤、烟煤、褐煤、天然气等为原料）、尿素生产装置、碳酸氢铵生产装置、磷酸一铵生产装置、磷酸二铵生产装置和硫酸钾生产装置。</t>
        </is>
      </c>
      <c r="AA93" s="305" t="inlineStr">
        <is>
          <t>N/A</t>
        </is>
      </c>
      <c r="AB93" s="305" t="inlineStr">
        <is>
          <t>N/A</t>
        </is>
      </c>
      <c r="AC93" s="305" t="inlineStr">
        <is>
          <t>企业</t>
        </is>
      </c>
      <c r="AD93" s="305" t="inlineStr">
        <is>
          <t>在中国境内运营合成氨、尿素、碳酸氢铵、磷酸一铵、磷酸二铵或硫酸钾生产装置的企业。</t>
        </is>
      </c>
      <c r="AE93" s="305" t="inlineStr">
        <is>
          <t>生产</t>
        </is>
      </c>
      <c r="AF93" s="305" t="inlineStr">
        <is>
          <t>化肥生产装置的运行活动。现有企业须达到3级限定值，新建及改扩建企业须达到2级准入值。</t>
        </is>
      </c>
      <c r="AG93" s="305" t="inlineStr">
        <is>
          <t>3级</t>
        </is>
      </c>
      <c r="AH93" s="305" t="inlineStr">
        <is>
          <t>能耗限额等级</t>
        </is>
      </c>
      <c r="AI93" s="305" t="inlineStr">
        <is>
          <t>能耗限额等级分为3级（1级最低即最先进），3级为限定值（存量企业最低要求），2级为准入值（新建及改扩建项目要求），1级为先进值。以单位产品综合能耗（kgce/t）为评价指标，按产品类型和原料路线分级设定限值。合成氨（优质无烟块煤）：3级≤1230，2级≤1240，1级≤1150。合成氨（非优质无烟块煤）：3级≤1350，2级≤1320，1级≤1200。合成氨（烟煤/褐煤）：3级≤1530，2级≤1470，1级≤1350。合成氨（天然气）：3级≤1060，2级≤1030，1级≤1000。尿素（气头）：3级≤170，2级≤165，1级≤160。尿素（煤头）：3级≤210，2级≤200，1级≤190。碳酸氢铵：3级≤170，2级≤160，1级≤150。磷酸一铵（料浆法）：3级≤230，2级≤220，1级≤210。磷酸二铵（传统法）：3级≤270，2级≤255，1级≤240。硫酸钾（曼海姆法）：3级≤85，2级≤72，1级≤63。</t>
        </is>
      </c>
      <c r="AJ93" s="305" t="inlineStr">
        <is>
          <t>1）现有化肥生产企业须达到3级限定值方可继续运营，未达标者须限期改造或淘汰；2）新建及改扩建项目须达到2级准入值方可投产；3）1级先进值用于引导行业节能标杆。</t>
        </is>
      </c>
      <c r="AK93" s="305" t="inlineStr">
        <is>
          <t>N/A</t>
        </is>
      </c>
      <c r="AL93" s="305" t="inlineStr">
        <is>
          <t>N/A</t>
        </is>
      </c>
      <c r="AM93" s="305" t="inlineStr">
        <is>
          <t>政府机构开展的监督检查；企业能耗数据报告</t>
        </is>
      </c>
      <c r="AN93" s="305" t="inlineStr">
        <is>
          <t>市场监督管理部门对化肥生产企业进行能耗限额标准执行情况监督检查；企业须按规定报送年度能源消耗数据，接受节能监察。</t>
        </is>
      </c>
      <c r="AO93" s="305" t="inlineStr">
        <is>
          <t>合规命令；罚款；差别化电价；淘汰关停</t>
        </is>
      </c>
      <c r="AP93" s="305" t="inlineStr">
        <is>
          <t>对不符合强制性能耗限额标准的化肥生产企业，由相关部门责令限期整改，逾期未完成整改或整改后仍不达标的，纳入差别化电价范围并依法予以淘汰关停。</t>
        </is>
      </c>
      <c r="AQ93" s="305" t="inlineStr">
        <is>
          <t>其他激励或支持</t>
        </is>
      </c>
      <c r="AR93" s="305" t="inlineStr">
        <is>
          <t>国家鼓励化肥生产企业对标1级先进值开展节能降碳改造，通过节能审查和绿色工厂认定引导和支持先进产能提升。</t>
        </is>
      </c>
      <c r="AS93" s="305" t="inlineStr">
        <is>
          <t>N/A</t>
        </is>
      </c>
      <c r="AT93" s="305" t="inlineStr">
        <is>
          <t>N/A</t>
        </is>
      </c>
      <c r="AU93" s="305" t="inlineStr">
        <is>
          <t>C20</t>
        </is>
      </c>
      <c r="AV93" s="305" t="inlineStr">
        <is>
          <t>CO2</t>
        </is>
      </c>
      <c r="AW93" s="305" t="inlineStr">
        <is>
          <t>正向</t>
        </is>
      </c>
      <c r="AX93" s="305" t="inlineStr">
        <is>
          <t>节能</t>
        </is>
      </c>
      <c r="AY93" s="305" t="inlineStr">
        <is>
          <t>GB 21344-2023 化肥行业单位产品能源消耗限额</t>
        </is>
      </c>
      <c r="AZ93" s="305" t="inlineStr">
        <is>
          <t>https://openstd.samr.gov.cn/bzgk/std/newGbInfo?hcno=4379F13AECC2F445EFDB629CDEB4A870</t>
        </is>
      </c>
      <c r="BA93" s="305" t="inlineStr">
        <is>
          <t>GB 21344-2015（旧版，合成氨）、GB 32035-2015（旧版，尿素）、GB 31829-2015（旧版，碳酸氢铵）、GB 29138-2012（旧版，磷酸一铵）、GB 29139-2012（旧版，磷酸二铵）、GB 29439-2012（旧版，硫酸钾）：https://openstd.samr.gov.cn/bzgk/std/nd?no=2142</t>
        </is>
      </c>
    </row>
    <row r="94">
      <c r="A94" s="305" t="inlineStr">
        <is>
          <t>CHNPRFEILI29S000</t>
        </is>
      </c>
      <c r="B94" s="305" t="inlineStr">
        <is>
          <t>工具</t>
        </is>
      </c>
      <c r="C94" s="305" t="inlineStr">
        <is>
          <t>绩效标准</t>
        </is>
      </c>
      <c r="D94" s="305" t="inlineStr">
        <is>
          <t>单位产品能源消耗限额</t>
        </is>
      </c>
      <c r="E94" s="305" t="inlineStr">
        <is>
          <t>工业</t>
        </is>
      </c>
      <c r="F94" s="305" t="inlineStr">
        <is>
          <t>钨钼矿采选及冶炼</t>
        </is>
      </c>
      <c r="G94" s="305" t="inlineStr">
        <is>
          <t>钨精矿、钼精矿和焙烧钼精矿单位产品能源消耗限额</t>
        </is>
      </c>
      <c r="H94" s="305" t="inlineStr">
        <is>
          <t>Norm of Energy Consumption per Unit Production of Tungsten Concentrate, Molybdenum Concentrate and Roasted Molybdenum Concentrate</t>
        </is>
      </c>
      <c r="I94" s="305" t="inlineStr">
        <is>
          <t>N/A</t>
        </is>
      </c>
      <c r="J94" s="305" t="inlineStr">
        <is>
          <t>GB 29145-2023《钨精矿、钼精矿和焙烧钼精矿单位产品能源消耗限额》是强制性国家标准，于2023年11月27日发布，2024年12月1日实施，整合替代GB 29145-2012、GB 29146-2012和GB 31340-2014。适用于地下开采的钨精矿、露天开采的钼精矿及焙烧钼精矿生产企业的单位产品能耗计算、考核，以及新建和改扩建项目的能耗控制。能耗限额等级分为3级（1级最低），其中3级为限定值（存量企业最低要求）、2级为准入值（新建及改扩建项目要求）、1级为先进值。该标准首次将钨精矿、钼精矿和焙烧钼精矿的能耗限额整合为一项标准。</t>
        </is>
      </c>
      <c r="K94" s="305" t="inlineStr">
        <is>
          <t>能源效率；节能</t>
        </is>
      </c>
      <c r="L94" s="305" t="inlineStr">
        <is>
          <t>直接</t>
        </is>
      </c>
      <c r="M94" s="305" t="inlineStr">
        <is>
          <t>供给侧</t>
        </is>
      </c>
      <c r="N94" s="305" t="inlineStr">
        <is>
          <t>中国</t>
        </is>
      </c>
      <c r="O94" s="305" t="inlineStr">
        <is>
          <t>国家</t>
        </is>
      </c>
      <c r="P94" s="305" t="inlineStr">
        <is>
          <t>N/A</t>
        </is>
      </c>
      <c r="Q94" s="305" t="inlineStr">
        <is>
          <t>31/12/2012</t>
        </is>
      </c>
      <c r="R94" s="305" t="inlineStr">
        <is>
          <t>01/10/2013</t>
        </is>
      </c>
      <c r="S94" s="305" t="inlineStr">
        <is>
          <t>N/A</t>
        </is>
      </c>
      <c r="T94" s="305" t="inlineStr">
        <is>
          <t>27/11/2023</t>
        </is>
      </c>
      <c r="U94" s="305" t="inlineStr">
        <is>
          <t>2023年11月27日发布GB 29145-2023，整合替代GB 29145-2012（焙烧钼精矿）、GB 29146-2012（钼精矿）和GB 31340-2014（钨精矿），将钨精矿、钼精矿和焙烧钼精矿三项能耗限额标准整合为一，更新各级能耗限额指标。</t>
        </is>
      </c>
      <c r="V94" s="305">
        <f>IF(R94="","生效",IF(R94="N/A","生效",IF(TODAY()&lt;DATE(VALUE(RIGHT(R94,4)),VALUE(MID(R94,4,2)),VALUE(LEFT(R94,2))),"计划实施",IF(S94="","生效",IF(S94="N/A","生效",IF(TODAY()&lt;DATE(VALUE(RIGHT(S94,4)),VALUE(MID(S94,4,2)),VALUE(LEFT(S94,2))),"生效","已终止"))))))</f>
        <v/>
      </c>
      <c r="W94" s="305" t="inlineStr">
        <is>
          <t>国家市场监督管理总局；国家标准化管理委员会</t>
        </is>
      </c>
      <c r="X94" s="305" t="inlineStr">
        <is>
          <t>钨精矿、钼精矿和焙烧钼精矿生产系统</t>
        </is>
      </c>
      <c r="Y94" s="305" t="inlineStr">
        <is>
          <t>新建；既有</t>
        </is>
      </c>
      <c r="Z94" s="305" t="inlineStr">
        <is>
          <t>地下开采的钨精矿生产系统（包括采矿、破碎、磨矿、选矿等工序）、露天开采的钼精矿生产系统和焙烧钼精矿生产系统（包括钼精矿焙烧等工序）。不适用于露天开采钨精矿、地下开采钼精矿和副产钨精矿或钼精矿。</t>
        </is>
      </c>
      <c r="AA94" s="305" t="inlineStr">
        <is>
          <t>N/A</t>
        </is>
      </c>
      <c r="AB94" s="305" t="inlineStr">
        <is>
          <t>N/A</t>
        </is>
      </c>
      <c r="AC94" s="305" t="inlineStr">
        <is>
          <t>企业</t>
        </is>
      </c>
      <c r="AD94" s="305" t="inlineStr">
        <is>
          <t>在中国境内运营钨精矿、钼精矿或焙烧钼精矿生产系统的企业。</t>
        </is>
      </c>
      <c r="AE94" s="305" t="inlineStr">
        <is>
          <t>生产</t>
        </is>
      </c>
      <c r="AF94" s="305" t="inlineStr">
        <is>
          <t>钨精矿、钼精矿和焙烧钼精矿生产系统的运行活动。现有企业须达到3级限定值，新建及改扩建企业须达到2级准入值。</t>
        </is>
      </c>
      <c r="AG94" s="305" t="inlineStr">
        <is>
          <t>3级</t>
        </is>
      </c>
      <c r="AH94" s="305" t="inlineStr">
        <is>
          <t>能耗限额等级</t>
        </is>
      </c>
      <c r="AI94" s="305" t="inlineStr">
        <is>
          <t>能耗限额等级分为3级（1级最低即最先进），3级为限定值（存量企业最低要求），2级为准入值（新建及改扩建项目要求），1级为先进值。以单位产品综合能耗（kgce/t）为评价指标，按产品类型和工艺路线分级设定限值。钨精矿（黑钨）：3级≤1450，2级≤1150，1级≤550。钨精矿（白钨）：3级≤2050，2级≤1750，1级≤1640。钼精矿（三段一闭路工艺）：3级≤1475，2级≤1390，1级≤1250。钼精矿（SABC工艺）：3级≤2150，2级≤2060，1级≤1900。焙烧钼精矿：3级≤280，2级≤190，1级≤145。</t>
        </is>
      </c>
      <c r="AJ94" s="305" t="inlineStr">
        <is>
          <t>1）现有钨精矿、钼精矿和焙烧钼精矿生产企业须达到3级限定值方可继续运营，未达标者须限期改造或淘汰；2）新建及改扩建项目须达到2级准入值方可投产；3）1级先进值用于引导行业节能标杆。</t>
        </is>
      </c>
      <c r="AK94" s="305" t="inlineStr">
        <is>
          <t>N/A</t>
        </is>
      </c>
      <c r="AL94" s="305" t="inlineStr">
        <is>
          <t>N/A</t>
        </is>
      </c>
      <c r="AM94" s="305" t="inlineStr">
        <is>
          <t>政府机构开展的监督检查；企业能耗数据报告</t>
        </is>
      </c>
      <c r="AN94" s="305" t="inlineStr">
        <is>
          <t>市场监督管理部门和自然资源主管部门对钨精矿、钼精矿和焙烧钼精矿生产企业进行能耗限额标准执行情况监督检查；企业须按规定报送年度能源消耗数据，接受节能监察。</t>
        </is>
      </c>
      <c r="AO94" s="305" t="inlineStr">
        <is>
          <t>合规命令；罚款；差别化电价；淘汰关停</t>
        </is>
      </c>
      <c r="AP94" s="305" t="inlineStr">
        <is>
          <t>对不符合强制性能耗限额标准的钨精矿、钼精矿或焙烧钼精矿生产企业，由相关部门责令限期整改，逾期未完成整改或整改后仍不达标的，纳入差别化电价范围并依法予以淘汰关停。</t>
        </is>
      </c>
      <c r="AQ94" s="305" t="inlineStr">
        <is>
          <t>其他激励或支持</t>
        </is>
      </c>
      <c r="AR94" s="305" t="inlineStr">
        <is>
          <t>国家鼓励钨精矿、钼精矿和焙烧钼精矿生产企业对标1级先进值开展节能降碳改造，通过节能审查和绿色矿山建设引导和支持先进产能提升。</t>
        </is>
      </c>
      <c r="AS94" s="305" t="inlineStr">
        <is>
          <t>N/A</t>
        </is>
      </c>
      <c r="AT94" s="305" t="inlineStr">
        <is>
          <t>N/A</t>
        </is>
      </c>
      <c r="AU94" s="305" t="inlineStr">
        <is>
          <t>B07</t>
        </is>
      </c>
      <c r="AV94" s="305" t="inlineStr">
        <is>
          <t>CO2</t>
        </is>
      </c>
      <c r="AW94" s="305" t="inlineStr">
        <is>
          <t>正向</t>
        </is>
      </c>
      <c r="AX94" s="305" t="inlineStr">
        <is>
          <t>节能</t>
        </is>
      </c>
      <c r="AY94" s="305" t="inlineStr">
        <is>
          <t>GB 29145-2023 钨精矿、钼精矿和焙烧钼精矿单位产品能源消耗限额</t>
        </is>
      </c>
      <c r="AZ94" s="305" t="inlineStr">
        <is>
          <t>https://openstd.samr.gov.cn/bzgk/std/newGbInfo?hcno=6E5465CA9B2F34918233AA436A58B246</t>
        </is>
      </c>
      <c r="BA94" s="305" t="inlineStr">
        <is>
          <t>GB 29145-2012（旧版，焙烧钼精矿）、GB 29146-2012（旧版，钼精矿）、GB 31340-2014（旧版，钨精矿）：https://openstd.samr.gov.cn/bzgk/std/nd?no=2142</t>
        </is>
      </c>
    </row>
    <row r="95">
      <c r="A95" s="305" t="inlineStr">
        <is>
          <t>CHNPRFEILI30S000</t>
        </is>
      </c>
      <c r="B95" s="305" t="inlineStr">
        <is>
          <t>工具</t>
        </is>
      </c>
      <c r="C95" s="305" t="inlineStr">
        <is>
          <t>绩效标准</t>
        </is>
      </c>
      <c r="D95" s="305" t="inlineStr">
        <is>
          <t>单位产品能源消耗限额</t>
        </is>
      </c>
      <c r="E95" s="305" t="inlineStr">
        <is>
          <t>工业</t>
        </is>
      </c>
      <c r="F95" s="305" t="inlineStr">
        <is>
          <t>化工</t>
        </is>
      </c>
      <c r="G95" s="305" t="inlineStr">
        <is>
          <t>甲醇、乙二醇和二甲醚单位产品能源消耗限额</t>
        </is>
      </c>
      <c r="H95" s="305" t="inlineStr">
        <is>
          <t>Norm of Energy Consumption per Unit Production of Methanol, Ethylene Glycol and Dimethyl Ether</t>
        </is>
      </c>
      <c r="I95" s="305" t="inlineStr">
        <is>
          <t>N/A</t>
        </is>
      </c>
      <c r="J95" s="305" t="inlineStr">
        <is>
          <t>GB 29436-2023《甲醇、乙二醇和二甲醚单位产品能源消耗限额》是强制性国家标准，于2023年11月27日发布，2024年12月1日实施，整合替代GB 29436.1-2012、GB 29436.2-2015、GB 29436.3-2015、GB 29436.4-2015、GB 31535-2015和GB 32048-2015。适用于以煤、天然气、焦炉煤气为原料生产甲醇，以乙烯、合成气、煤为原料生产乙二醇，以及以甲醇为原料生产二甲醚的企业单位产品能耗计算、考核，以及新建和改扩建项目的能耗控制。能耗限额等级分为3级（1级最低），其中3级为限定值（存量企业最低要求）、2级为准入值（新建及改扩建项目要求）、1级为先进值。首次将甲醇、乙二醇和二甲醚的能耗限额合并为一项标准，并新增以煤为原料生产乙二醇的能耗限额要求。</t>
        </is>
      </c>
      <c r="K95" s="305" t="inlineStr">
        <is>
          <t>能源效率；节能</t>
        </is>
      </c>
      <c r="L95" s="305" t="inlineStr">
        <is>
          <t>直接</t>
        </is>
      </c>
      <c r="M95" s="305" t="inlineStr">
        <is>
          <t>供给侧</t>
        </is>
      </c>
      <c r="N95" s="305" t="inlineStr">
        <is>
          <t>中国</t>
        </is>
      </c>
      <c r="O95" s="305" t="inlineStr">
        <is>
          <t>国家</t>
        </is>
      </c>
      <c r="P95" s="305" t="inlineStr">
        <is>
          <t>N/A</t>
        </is>
      </c>
      <c r="Q95" s="305" t="inlineStr">
        <is>
          <t>31/12/2012</t>
        </is>
      </c>
      <c r="R95" s="305" t="inlineStr">
        <is>
          <t>01/10/2013</t>
        </is>
      </c>
      <c r="S95" s="305" t="inlineStr">
        <is>
          <t>N/A</t>
        </is>
      </c>
      <c r="T95" s="305" t="inlineStr">
        <is>
          <t>27/11/2023</t>
        </is>
      </c>
      <c r="U95" s="305" t="inlineStr">
        <is>
          <t>2023年11月27日发布GB 29436-2023，整合替代GB 29436.1-2012、GB 29436.2-2015、GB 29436.3-2015、GB 29436.4-2015、GB 31535-2015和GB 32048-2015，将甲醇（含天然气、焦炉煤气等非煤路线）、乙二醇和二甲醚的能耗限额合并为一项综合标准，新增煤制乙二醇能耗限额要求。</t>
        </is>
      </c>
      <c r="V95" s="305">
        <f>IF(R95="","生效",IF(R95="N/A","生效",IF(TODAY()&lt;DATE(VALUE(RIGHT(R95,4)),VALUE(MID(R95,4,2)),VALUE(LEFT(R95,2))),"计划实施",IF(S95="","生效",IF(S95="N/A","生效",IF(TODAY()&lt;DATE(VALUE(RIGHT(S95,4)),VALUE(MID(S95,4,2)),VALUE(LEFT(S95,2))),"生效","已终止"))))))</f>
        <v/>
      </c>
      <c r="W95" s="305" t="inlineStr">
        <is>
          <t>国家市场监督管理总局；国家标准化管理委员会</t>
        </is>
      </c>
      <c r="X95" s="305" t="inlineStr">
        <is>
          <t>甲醇、乙二醇和二甲醚生产装置</t>
        </is>
      </c>
      <c r="Y95" s="305" t="inlineStr">
        <is>
          <t>新建；既有</t>
        </is>
      </c>
      <c r="Z95" s="305" t="inlineStr">
        <is>
          <t>以煤、天然气或脱焦油粗脱硫后焦炉煤气为原料的甲醇生产装置（包括气化、变换、净化、合成、精馏等工序）；以乙烯、合成气或煤为原料的乙二醇生产装置；以甲醇为原料的二甲醚生产装置（包括脱水反应、精馏等工序）。</t>
        </is>
      </c>
      <c r="AA95" s="305" t="inlineStr">
        <is>
          <t>N/A</t>
        </is>
      </c>
      <c r="AB95" s="305" t="inlineStr">
        <is>
          <t>N/A</t>
        </is>
      </c>
      <c r="AC95" s="305" t="inlineStr">
        <is>
          <t>企业</t>
        </is>
      </c>
      <c r="AD95" s="305" t="inlineStr">
        <is>
          <t>在中国境内运营甲醇、乙二醇或二甲醚生产装置的企业。</t>
        </is>
      </c>
      <c r="AE95" s="305" t="inlineStr">
        <is>
          <t>生产</t>
        </is>
      </c>
      <c r="AF95" s="305" t="inlineStr">
        <is>
          <t>甲醇、乙二醇和二甲醚生产装置的运行活动。现有企业须达到3级限定值，新建及改扩建企业须达到2级准入值。</t>
        </is>
      </c>
      <c r="AG95" s="305" t="inlineStr">
        <is>
          <t>3级</t>
        </is>
      </c>
      <c r="AH95" s="305" t="inlineStr">
        <is>
          <t>能耗限额等级</t>
        </is>
      </c>
      <c r="AI95" s="305" t="inlineStr">
        <is>
          <t>能耗限额等级分为3级（1级最低即最先进），3级为限定值（存量企业最低要求），2级为准入值（新建及改扩建项目要求），1级为先进值。以单位产品综合能耗（kgce/t）为评价指标，按产品类型和原料路线分级设定限值。煤制甲醇：3级≤1570，2级≤1510，1级≤1340。天然气制甲醇：3级≤1050，2级≤1030，1级≤990。焦炉煤气制甲醇：3级≤1300，2级≤1270，1级≤1250。乙烯制乙二醇：3级≤560，2级≤530，1级≤510。合成气制乙二醇：3级≤1350，2级≤1250，1级≤1000。煤制乙二醇：3级≤2400，2级≤1800，1级≤1400。二甲醚：3级≤790，2级≤680，1级≤630。</t>
        </is>
      </c>
      <c r="AJ95" s="305" t="inlineStr">
        <is>
          <t>1）现有甲醇、乙二醇和二甲醚生产企业须达到3级限定值方可继续运营，未达标者须限期改造或淘汰；2）新建及改扩建项目须达到2级准入值方可投产；3）1级先进值用于引导行业节能标杆。</t>
        </is>
      </c>
      <c r="AK95" s="305" t="inlineStr">
        <is>
          <t>N/A</t>
        </is>
      </c>
      <c r="AL95" s="305" t="inlineStr">
        <is>
          <t>N/A</t>
        </is>
      </c>
      <c r="AM95" s="305" t="inlineStr">
        <is>
          <t>政府机构开展的监督检查；企业能耗数据报告</t>
        </is>
      </c>
      <c r="AN95" s="305" t="inlineStr">
        <is>
          <t>市场监督管理部门对甲醇、乙二醇和二甲醚生产企业进行能耗限额标准执行情况监督检查；企业须按规定报送年度能源消耗数据，接受节能监察。</t>
        </is>
      </c>
      <c r="AO95" s="305" t="inlineStr">
        <is>
          <t>合规命令；罚款；差别化电价；淘汰关停</t>
        </is>
      </c>
      <c r="AP95" s="305" t="inlineStr">
        <is>
          <t>对不符合强制性能耗限额标准的甲醇、乙二醇或二甲醚生产企业，由相关部门责令限期整改，逾期未完成整改或整改后仍不达标的，纳入差别化电价范围并依法予以淘汰关停。</t>
        </is>
      </c>
      <c r="AQ95" s="305" t="inlineStr">
        <is>
          <t>其他激励或支持</t>
        </is>
      </c>
      <c r="AR95" s="305" t="inlineStr">
        <is>
          <t>国家鼓励甲醇、乙二醇和二甲醚生产企业对标1级先进值开展节能降碳改造，通过节能审查和绿色工厂认定引导和支持先进产能提升。</t>
        </is>
      </c>
      <c r="AS95" s="305" t="inlineStr">
        <is>
          <t>N/A</t>
        </is>
      </c>
      <c r="AT95" s="305" t="inlineStr">
        <is>
          <t>N/A</t>
        </is>
      </c>
      <c r="AU95" s="305" t="inlineStr">
        <is>
          <t>C20</t>
        </is>
      </c>
      <c r="AV95" s="305" t="inlineStr">
        <is>
          <t>CO2</t>
        </is>
      </c>
      <c r="AW95" s="305" t="inlineStr">
        <is>
          <t>正向</t>
        </is>
      </c>
      <c r="AX95" s="305" t="inlineStr">
        <is>
          <t>节能</t>
        </is>
      </c>
      <c r="AY95" s="305" t="inlineStr">
        <is>
          <t>GB 29436-2023 甲醇、乙二醇和二甲醚单位产品能源消耗限额</t>
        </is>
      </c>
      <c r="AZ95" s="305" t="inlineStr">
        <is>
          <t>https://openstd.samr.gov.cn/bzgk/std/newGbInfo?hcno=B75FB04331D597D255E830175CAF6D15</t>
        </is>
      </c>
      <c r="BA95" s="305" t="inlineStr">
        <is>
          <t>GB 29436.1-2012（旧版，煤制甲醇）、GB 29436.2-2015（旧版，天然气制甲醇）、GB 29436.3-2015（旧版，焦炉煤气制甲醇）、GB 29436.4-2015（旧版，二甲醚）、GB 31535-2015（旧版，乙烯制乙二醇）、GB 32048-2015（旧版，合成气制乙二醇）：https://openstd.samr.gov.cn/bzgk/std/nd?no=2142</t>
        </is>
      </c>
    </row>
    <row r="96">
      <c r="A96" s="305" t="inlineStr">
        <is>
          <t>CHNPRFEILI31S000</t>
        </is>
      </c>
      <c r="B96" s="305" t="inlineStr">
        <is>
          <t>工具</t>
        </is>
      </c>
      <c r="C96" s="305" t="inlineStr">
        <is>
          <t>绩效标准</t>
        </is>
      </c>
      <c r="D96" s="305" t="inlineStr">
        <is>
          <t>单位产品能源消耗限额</t>
        </is>
      </c>
      <c r="E96" s="305" t="inlineStr">
        <is>
          <t>工业</t>
        </is>
      </c>
      <c r="F96" s="305" t="inlineStr">
        <is>
          <t>建筑陶瓷；卫生陶瓷</t>
        </is>
      </c>
      <c r="G96" s="305" t="inlineStr">
        <is>
          <t>建筑卫生陶瓷和耐磨氧化铝球单位产品能源消耗限额</t>
        </is>
      </c>
      <c r="H96" s="305" t="inlineStr">
        <is>
          <t>Norm of Energy Consumption per Unit Production of Architecture and Sanitary Ceramics and Alumina Grinding Ball</t>
        </is>
      </c>
      <c r="I96" s="305" t="inlineStr">
        <is>
          <t>N/A</t>
        </is>
      </c>
      <c r="J96" s="305" t="inlineStr">
        <is>
          <t>GB 21252-2023《建筑卫生陶瓷和耐磨氧化铝球单位产品能源消耗限额》是强制性国家标准，于2023年11月27日发布，2024年12月1日实施，替代GB 21252-2013和GB 30181-2013。适用于建筑陶瓷砖（干压）、陶瓷板、陶瓷瓦、干挂空心陶瓷板、卫生陶瓷和耐磨氧化铝球生产企业的单位产品能耗计算、考核，以及新建和改扩建项目的能耗控制。能耗限额等级分为3级（1级最低），其中3级为限定值（存量企业最低要求）、2级为准入值（新建及改扩建项目要求）、1级为先进值。与上一版相比，新增了陶瓷板、陶瓷瓦、干挂空心陶瓷板和耐磨氧化铝球的能耗限额要求。</t>
        </is>
      </c>
      <c r="K96" s="305" t="inlineStr">
        <is>
          <t>能源效率；节能</t>
        </is>
      </c>
      <c r="L96" s="305" t="inlineStr">
        <is>
          <t>直接</t>
        </is>
      </c>
      <c r="M96" s="305" t="inlineStr">
        <is>
          <t>供给侧</t>
        </is>
      </c>
      <c r="N96" s="305" t="inlineStr">
        <is>
          <t>中国</t>
        </is>
      </c>
      <c r="O96" s="305" t="inlineStr">
        <is>
          <t>国家</t>
        </is>
      </c>
      <c r="P96" s="305" t="inlineStr">
        <is>
          <t>N/A</t>
        </is>
      </c>
      <c r="Q96" s="305" t="inlineStr">
        <is>
          <t>03/12/2007</t>
        </is>
      </c>
      <c r="R96" s="305" t="inlineStr">
        <is>
          <t>01/06/2008</t>
        </is>
      </c>
      <c r="S96" s="305" t="inlineStr">
        <is>
          <t>N/A</t>
        </is>
      </c>
      <c r="T96" s="305" t="inlineStr">
        <is>
          <t>27/11/2023</t>
        </is>
      </c>
      <c r="U96" s="305" t="inlineStr">
        <is>
          <t>2023年11月27日发布GB 21252-2023替代GB 21252-2013和GB 30181-2013，新增陶瓷板、陶瓷瓦、干挂空心陶瓷板和耐磨氧化铝球产品的能耗限额要求，增加产品厚度修正系数，将限定值/准入值/先进值改为1级/2级/3级能耗限额等级体系。</t>
        </is>
      </c>
      <c r="V96" s="305">
        <f>IF(R96="","生效",IF(R96="N/A","生效",IF(TODAY()&lt;DATE(VALUE(RIGHT(R96,4)),VALUE(MID(R96,4,2)),VALUE(LEFT(R96,2))),"计划实施",IF(S96="","生效",IF(S96="N/A","生效",IF(TODAY()&lt;DATE(VALUE(RIGHT(S96,4)),VALUE(MID(S96,4,2)),VALUE(LEFT(S96,2))),"生效","已终止"))))))</f>
        <v/>
      </c>
      <c r="W96" s="305" t="inlineStr">
        <is>
          <t>国家市场监督管理总局；国家标准化管理委员会</t>
        </is>
      </c>
      <c r="X96" s="305" t="inlineStr">
        <is>
          <t>建筑卫生陶瓷和耐磨氧化铝球生产装置</t>
        </is>
      </c>
      <c r="Y96" s="305" t="inlineStr">
        <is>
          <t>新建；既有</t>
        </is>
      </c>
      <c r="Z96" s="305" t="inlineStr">
        <is>
          <t>建筑陶瓷砖（干压，按吸水率分为E≤0.5%、0.5%&lt;E≤3%、3%&lt;E≤6%、6%&lt;E≤10%四类）、陶瓷板、陶瓷瓦、干挂空心陶瓷板、卫生陶瓷（按吸水率≤0.3%和&gt;0.3%分类）和耐磨氧化铝球（含90系列、92系列等）的生产装置，包括原料制备、成型、干燥、烧成等主要工序及辅助生产系统。</t>
        </is>
      </c>
      <c r="AA96" s="305" t="inlineStr">
        <is>
          <t>N/A</t>
        </is>
      </c>
      <c r="AB96" s="305" t="inlineStr">
        <is>
          <t>N/A</t>
        </is>
      </c>
      <c r="AC96" s="305" t="inlineStr">
        <is>
          <t>企业</t>
        </is>
      </c>
      <c r="AD96" s="305" t="inlineStr">
        <is>
          <t>在中国境内运营建筑卫生陶瓷或耐磨氧化铝球生产装置的企业。</t>
        </is>
      </c>
      <c r="AE96" s="305" t="inlineStr">
        <is>
          <t>生产</t>
        </is>
      </c>
      <c r="AF96" s="305" t="inlineStr">
        <is>
          <t>建筑卫生陶瓷和耐磨氧化铝球生产装置的运行活动。现有企业须达到3级限定值，新建及改扩建企业须达到2级准入值。</t>
        </is>
      </c>
      <c r="AG96" s="305" t="inlineStr">
        <is>
          <t>3级</t>
        </is>
      </c>
      <c r="AH96" s="305" t="inlineStr">
        <is>
          <t>能耗限额等级</t>
        </is>
      </c>
      <c r="AI96" s="305" t="inlineStr">
        <is>
          <t>能耗限额等级分为3级（1级最低即最先进），3级为限定值（存量企业最低要求），2级为准入值（新建及改扩建项目要求），1级为先进值。以单位产品综合能耗（kgce/m²或kgce/t）为评价指标，按产品类型分级设定限值。陶瓷砖（干压E≤0.5%）：3级≤5.0，2级≤3.7，1级≤3.2。陶瓷砖（干压0.5%&lt;E≤3%）：3级≤7.0，2级≤5.4，1级≤4.5。陶瓷砖（干压3%&lt;E≤6%）：3级≤5.0，2级≤3.7，1级≤3.2。陶瓷砖（干压6%&lt;E≤10%）：3级≤6.0，2级≤3.7，1级≤3.2。陶瓷板：3级≤13.2，2级≤8.7，1级≤6.0。卫生陶瓷（吸水率≤0.3%）：3级≤630，2级≤350，1级≤300 kgce/t。卫生陶瓷（吸水率&gt;0.3%）：3级≤610，2级≤350，1级≤350 kgce/t。耐磨氧化铝球（90系列）：3级≤370，2级≤320，1级≤295。</t>
        </is>
      </c>
      <c r="AJ96" s="305" t="inlineStr">
        <is>
          <t>1）现有建筑卫生陶瓷和耐磨氧化铝球生产企业须达到3级限定值方可继续运营，未达标者须限期改造或淘汰；2）新建及改扩建项目须达到2级准入值方可投产；3）1级先进值用于引导行业节能标杆。</t>
        </is>
      </c>
      <c r="AK96" s="305" t="inlineStr">
        <is>
          <t>N/A</t>
        </is>
      </c>
      <c r="AL96" s="305" t="inlineStr">
        <is>
          <t>N/A</t>
        </is>
      </c>
      <c r="AM96" s="305" t="inlineStr">
        <is>
          <t>政府机构开展的监督检查；企业能耗数据报告</t>
        </is>
      </c>
      <c r="AN96" s="305" t="inlineStr">
        <is>
          <t>市场监督管理部门对建筑卫生陶瓷和耐磨氧化铝球生产企业进行能耗限额标准执行情况监督检查；企业须按规定报送年度能源消耗数据，接受节能监察。</t>
        </is>
      </c>
      <c r="AO96" s="305" t="inlineStr">
        <is>
          <t>合规命令；罚款；差别化电价；淘汰关停</t>
        </is>
      </c>
      <c r="AP96" s="305" t="inlineStr">
        <is>
          <t>对不符合强制性能耗限额标准的建筑卫生陶瓷或耐磨氧化铝球生产企业，由相关部门责令限期整改，逾期未完成整改或整改后仍不达标的，纳入差别化电价范围并依法予以淘汰关停。</t>
        </is>
      </c>
      <c r="AQ96" s="305" t="inlineStr">
        <is>
          <t>其他激励或支持</t>
        </is>
      </c>
      <c r="AR96" s="305" t="inlineStr">
        <is>
          <t>国家鼓励建筑卫生陶瓷和耐磨氧化铝球生产企业对标1级先进值开展节能降碳改造，通过节能审查和绿色工厂认定引导和支持先进产能提升。</t>
        </is>
      </c>
      <c r="AS96" s="305" t="inlineStr">
        <is>
          <t>N/A</t>
        </is>
      </c>
      <c r="AT96" s="305" t="inlineStr">
        <is>
          <t>N/A</t>
        </is>
      </c>
      <c r="AU96" s="305" t="inlineStr">
        <is>
          <t>C23</t>
        </is>
      </c>
      <c r="AV96" s="305" t="inlineStr">
        <is>
          <t>CO2</t>
        </is>
      </c>
      <c r="AW96" s="305" t="inlineStr">
        <is>
          <t>正向</t>
        </is>
      </c>
      <c r="AX96" s="305" t="inlineStr">
        <is>
          <t>节能</t>
        </is>
      </c>
      <c r="AY96" s="305" t="inlineStr">
        <is>
          <t>GB 21252-2023 建筑卫生陶瓷和耐磨氧化铝球单位产品能源消耗限额</t>
        </is>
      </c>
      <c r="AZ96" s="305" t="inlineStr">
        <is>
          <t>https://openstd.samr.gov.cn/bzgk/std/newGbInfo?hcno=9EC54F539227FD3DFEF723D8C2289457</t>
        </is>
      </c>
      <c r="BA96" s="305" t="inlineStr">
        <is>
          <t>GB 21252-2013（旧版，建筑卫生陶瓷）、GB 30181-2013（旧版，耐磨氧化铝球）：https://openstd.samr.gov.cn/bzgk/std/nd?no=2142</t>
        </is>
      </c>
    </row>
    <row r="97">
      <c r="A97" s="305" t="inlineStr">
        <is>
          <t>CHNPRFEILI32S000</t>
        </is>
      </c>
      <c r="B97" s="305" t="inlineStr">
        <is>
          <t>工具</t>
        </is>
      </c>
      <c r="C97" s="305" t="inlineStr">
        <is>
          <t>绩效标准</t>
        </is>
      </c>
      <c r="D97" s="305" t="inlineStr">
        <is>
          <t>单位产品能源消耗限额</t>
        </is>
      </c>
      <c r="E97" s="305" t="inlineStr">
        <is>
          <t>工业</t>
        </is>
      </c>
      <c r="F97" s="305" t="inlineStr">
        <is>
          <t>工业硅冶炼；镁冶炼</t>
        </is>
      </c>
      <c r="G97" s="305" t="inlineStr">
        <is>
          <t>工业硅和镁单位产品能源消耗限额</t>
        </is>
      </c>
      <c r="H97" s="305" t="inlineStr">
        <is>
          <t>Norm of Energy Consumption per Unit Production of Industrial Silicon and Magnesium</t>
        </is>
      </c>
      <c r="I97" s="305" t="inlineStr">
        <is>
          <t>N/A</t>
        </is>
      </c>
      <c r="J97" s="305" t="inlineStr">
        <is>
          <t>GB 21347-2023《工业硅和镁单位产品能源消耗限额》是强制性国家标准，于2023年9月8日发布，2024年10月1日实施，整合替代GB 21347-2012和GB 31338-2014。适用于工业硅（以硅石和碳质还原剂为原料，在矿热电炉内冶炼）和镁（硅热法，即皮江法）生产企业的单位产品能耗计算、考核，以及新建和改扩建项目的能耗控制。能耗限额等级分为3级（1级最低），其中3级为限定值（存量企业最低要求）、2级为准入值（新建及改扩建项目要求）、1级为先进值。与上一版相比，将工业硅和镁两部独立标准整合为一，新增了按主还原剂分类的工业硅能耗限额，调整了工业硅和镁单位产品综合能耗统计范围及计算方法。</t>
        </is>
      </c>
      <c r="K97" s="305" t="inlineStr">
        <is>
          <t>能源效率；节能</t>
        </is>
      </c>
      <c r="L97" s="305" t="inlineStr">
        <is>
          <t>直接</t>
        </is>
      </c>
      <c r="M97" s="305" t="inlineStr">
        <is>
          <t>供给侧</t>
        </is>
      </c>
      <c r="N97" s="305" t="inlineStr">
        <is>
          <t>中国</t>
        </is>
      </c>
      <c r="O97" s="305" t="inlineStr">
        <is>
          <t>国家</t>
        </is>
      </c>
      <c r="P97" s="305" t="inlineStr">
        <is>
          <t>N/A</t>
        </is>
      </c>
      <c r="Q97" s="305" t="inlineStr">
        <is>
          <t>09/01/2008</t>
        </is>
      </c>
      <c r="R97" s="305" t="inlineStr">
        <is>
          <t>01/06/2008</t>
        </is>
      </c>
      <c r="S97" s="305" t="inlineStr">
        <is>
          <t>N/A</t>
        </is>
      </c>
      <c r="T97" s="305" t="inlineStr">
        <is>
          <t>08/09/2023</t>
        </is>
      </c>
      <c r="U97" s="305" t="inlineStr">
        <is>
          <t>2023年9月8日发布GB 21347-2023，整合替代GB 21347-2012（镁冶炼）和GB 31338-2014（工业硅），首次将工业硅和镁能耗限额整合为一项标准，增加按主还原剂分类的工业硅能耗限额等级，将先进值/准入值/限定值改为1级/2级/3级能耗限额等级体系。</t>
        </is>
      </c>
      <c r="V97" s="305">
        <f>IF(R97="","生效",IF(R97="N/A","生效",IF(TODAY()&lt;DATE(VALUE(RIGHT(R97,4)),VALUE(MID(R97,4,2)),VALUE(LEFT(R97,2))),"计划实施",IF(S97="","生效",IF(S97="N/A","生效",IF(TODAY()&lt;DATE(VALUE(RIGHT(S97,4)),VALUE(MID(S97,4,2)),VALUE(LEFT(S97,2))),"生效","已终止"))))))</f>
        <v/>
      </c>
      <c r="W97" s="305" t="inlineStr">
        <is>
          <t>国家市场监督管理总局；国家标准化管理委员会</t>
        </is>
      </c>
      <c r="X97" s="305" t="inlineStr">
        <is>
          <t>工业硅和镁冶炼生产装置</t>
        </is>
      </c>
      <c r="Y97" s="305" t="inlineStr">
        <is>
          <t>新建；既有</t>
        </is>
      </c>
      <c r="Z97" s="305" t="inlineStr">
        <is>
          <t>工业硅生产装置（矿热电炉，以硅石为原料、碳质材料为还原剂，按主还原剂分为全煤、木炭等类型）和镁冶炼生产装置（硅热法/皮江法，以白云石为原料、硅铁为还原剂，经煅烧、还原等工序）。</t>
        </is>
      </c>
      <c r="AA97" s="305" t="inlineStr">
        <is>
          <t>N/A</t>
        </is>
      </c>
      <c r="AB97" s="305" t="inlineStr">
        <is>
          <t>N/A</t>
        </is>
      </c>
      <c r="AC97" s="305" t="inlineStr">
        <is>
          <t>企业</t>
        </is>
      </c>
      <c r="AD97" s="305" t="inlineStr">
        <is>
          <t>在中国境内运营工业硅或镁冶炼生产装置的企业。</t>
        </is>
      </c>
      <c r="AE97" s="305" t="inlineStr">
        <is>
          <t>生产</t>
        </is>
      </c>
      <c r="AF97" s="305" t="inlineStr">
        <is>
          <t>工业硅和镁冶炼生产装置的运行活动。现有企业须达到3级限定值，新建及改扩建企业须达到2级准入值。</t>
        </is>
      </c>
      <c r="AG97" s="305" t="inlineStr">
        <is>
          <t>3级</t>
        </is>
      </c>
      <c r="AH97" s="305" t="inlineStr">
        <is>
          <t>能耗限额等级</t>
        </is>
      </c>
      <c r="AI97" s="305" t="inlineStr">
        <is>
          <t>能耗限额等级分为3级（1级最低即最先进），3级为限定值（存量企业最低要求），2级为准入值（新建及改扩建项目要求），1级为先进值。以单位产品综合能耗（kgce/t）为评价指标，按产品类型和主还原剂分类分级设定限值。工业硅（全煤工艺）：3级≤3000，2级≤2800，1级≤2600。工业硅（木炭工艺）：3级≤1350。镁（皮江法）：3级≤4500，2级≤4000，1级≤3500。与GB 21347-2012相比，镁冶炼1级限额从4.5 tce/t收紧至3.5 tce/t。</t>
        </is>
      </c>
      <c r="AJ97" s="305" t="inlineStr">
        <is>
          <t>1）现有工业硅和镁冶炼生产企业须达到3级限定值方可继续运营，未达标者须限期改造或淘汰；2）新建及改扩建项目须达到2级准入值方可投产；3）1级先进值用于引导行业节能标杆。</t>
        </is>
      </c>
      <c r="AK97" s="305" t="inlineStr">
        <is>
          <t>N/A</t>
        </is>
      </c>
      <c r="AL97" s="305" t="inlineStr">
        <is>
          <t>N/A</t>
        </is>
      </c>
      <c r="AM97" s="305" t="inlineStr">
        <is>
          <t>政府机构开展的监督检查；企业能耗数据报告</t>
        </is>
      </c>
      <c r="AN97" s="305" t="inlineStr">
        <is>
          <t>市场监督管理部门对工业硅和镁冶炼生产企业进行能耗限额标准执行情况监督检查；企业须按规定报送年度能源消耗数据，接受节能监察。</t>
        </is>
      </c>
      <c r="AO97" s="305" t="inlineStr">
        <is>
          <t>合规命令；罚款；差别化电价；淘汰关停</t>
        </is>
      </c>
      <c r="AP97" s="305" t="inlineStr">
        <is>
          <t>对不符合强制性能耗限额标准的工业硅或镁冶炼生产企业，由相关部门责令限期整改，逾期未完成整改或整改后仍不达标的，纳入差别化电价范围并依法予以淘汰关停。</t>
        </is>
      </c>
      <c r="AQ97" s="305" t="inlineStr">
        <is>
          <t>其他激励或支持</t>
        </is>
      </c>
      <c r="AR97" s="305" t="inlineStr">
        <is>
          <t>国家鼓励工业硅和镁冶炼生产企业对标1级先进值开展节能降碳改造，通过节能审查和行业能效领跑者引导和支持先进产能提升。</t>
        </is>
      </c>
      <c r="AS97" s="305" t="inlineStr">
        <is>
          <t>N/A</t>
        </is>
      </c>
      <c r="AT97" s="305" t="inlineStr">
        <is>
          <t>N/A</t>
        </is>
      </c>
      <c r="AU97" s="305" t="inlineStr">
        <is>
          <t>C24</t>
        </is>
      </c>
      <c r="AV97" s="305" t="inlineStr">
        <is>
          <t>CO2</t>
        </is>
      </c>
      <c r="AW97" s="305" t="inlineStr">
        <is>
          <t>正向</t>
        </is>
      </c>
      <c r="AX97" s="305" t="inlineStr">
        <is>
          <t>节能</t>
        </is>
      </c>
      <c r="AY97" s="305" t="inlineStr">
        <is>
          <t>GB 21347-2023 工业硅和镁单位产品能源消耗限额</t>
        </is>
      </c>
      <c r="AZ97" s="305" t="inlineStr">
        <is>
          <t>https://openstd.samr.gov.cn/bzgk/std/newGbInfo?hcno=C754221E7C2AC90D25D239A7A77AF56A</t>
        </is>
      </c>
      <c r="BA97" s="305" t="inlineStr">
        <is>
          <t>GB 21347-2012（旧版，镁冶炼）、GB 31338-2014（旧版，工业硅）：https://openstd.samr.gov.cn/bzgk/std/nd?no=2142</t>
        </is>
      </c>
    </row>
    <row r="98">
      <c r="A98" s="305" t="inlineStr">
        <is>
          <t>CHNPRFEILI33S000</t>
        </is>
      </c>
      <c r="B98" s="305" t="inlineStr">
        <is>
          <t>工具</t>
        </is>
      </c>
      <c r="C98" s="305" t="inlineStr">
        <is>
          <t>绩效标准</t>
        </is>
      </c>
      <c r="D98" s="305" t="inlineStr">
        <is>
          <t>单位产品能源消耗限额</t>
        </is>
      </c>
      <c r="E98" s="305" t="inlineStr">
        <is>
          <t>工业</t>
        </is>
      </c>
      <c r="F98" s="305" t="inlineStr">
        <is>
          <t>有色金属冶炼</t>
        </is>
      </c>
      <c r="G98" s="305" t="inlineStr">
        <is>
          <t>有色重金属冶炼企业单位产品能源消耗限额</t>
        </is>
      </c>
      <c r="H98" s="305" t="inlineStr">
        <is>
          <t>Norm of Energy Consumption per Unit Production of Non-Ferrous Heavy Metals Metallurgical Enterprises</t>
        </is>
      </c>
      <c r="I98" s="305" t="inlineStr">
        <is>
          <t>N/A</t>
        </is>
      </c>
      <c r="J98" s="305" t="inlineStr">
        <is>
          <t>GB 25323-2023《有色重金属冶炼企业单位产品能源消耗限额》是强制性国家标准，于2023年5月23日发布，2024年6月1日实施，整合替代GB 25323-2010、GB 21248-2014、GB 21249-2014、GB 21250-2014、GB 21251-2014、GB 21348-2014和GB 21349-2014七项标准。适用于铜、锌、铅、镍、锡、锑、再生铅、钴和铋等有色重金属冶炼企业的单位产品能耗计算、考核，以及新建和改扩建项目的能耗控制。能耗限额等级分为3级（1级最低），其中3级为限定值（存量企业最低要求）、2级为准入值（新建及改扩建项目要求）、1级为先进值。该标准首次将九种有色重金属冶炼产品的能耗限额整合为一项统一标准。</t>
        </is>
      </c>
      <c r="K98" s="305" t="inlineStr">
        <is>
          <t>能源效率；节能</t>
        </is>
      </c>
      <c r="L98" s="305" t="inlineStr">
        <is>
          <t>直接</t>
        </is>
      </c>
      <c r="M98" s="305" t="inlineStr">
        <is>
          <t>供给侧</t>
        </is>
      </c>
      <c r="N98" s="305" t="inlineStr">
        <is>
          <t>中国</t>
        </is>
      </c>
      <c r="O98" s="305" t="inlineStr">
        <is>
          <t>国家</t>
        </is>
      </c>
      <c r="P98" s="305" t="inlineStr">
        <is>
          <t>N/A</t>
        </is>
      </c>
      <c r="Q98" s="305" t="inlineStr">
        <is>
          <t>26/09/2010</t>
        </is>
      </c>
      <c r="R98" s="305" t="inlineStr">
        <is>
          <t>01/03/2012</t>
        </is>
      </c>
      <c r="S98" s="305" t="inlineStr">
        <is>
          <t>N/A</t>
        </is>
      </c>
      <c r="T98" s="305" t="inlineStr">
        <is>
          <t>23/05/2023</t>
        </is>
      </c>
      <c r="U98" s="305" t="inlineStr">
        <is>
          <t>2023年5月23日发布GB 25323-2023，整合替代GB 25323-2010（铜镍钴）、GB 21248-2014（铜冶炼）、GB 21249-2014（锌冶炼）、GB 21250-2014（铅冶炼）、GB 21251-2014（镍冶炼）、GB 21348-2014（锡锑冶炼）和GB 21349-2014（铅铋冶炼），首次将铜、锌、铅、镍、锡、锑、再生铅、钴和铋九种有色重金属冶炼能耗限额统一为一项综合标准。</t>
        </is>
      </c>
      <c r="V98" s="305">
        <f>IF(R98="","生效",IF(R98="N/A","生效",IF(TODAY()&lt;DATE(VALUE(RIGHT(R98,4)),VALUE(MID(R98,4,2)),VALUE(LEFT(R98,2))),"计划实施",IF(S98="","生效",IF(S98="N/A","生效",IF(TODAY()&lt;DATE(VALUE(RIGHT(S98,4)),VALUE(MID(S98,4,2)),VALUE(LEFT(S98,2))),"生效","已终止"))))))</f>
        <v/>
      </c>
      <c r="W98" s="305" t="inlineStr">
        <is>
          <t>国家市场监督管理总局；国家标准化管理委员会</t>
        </is>
      </c>
      <c r="X98" s="305" t="inlineStr">
        <is>
          <t>有色重金属冶炼生产系统</t>
        </is>
      </c>
      <c r="Y98" s="305" t="inlineStr">
        <is>
          <t>新建；既有</t>
        </is>
      </c>
      <c r="Z98" s="305" t="inlineStr">
        <is>
          <t>铜冶炼（铜精矿→阴极铜）、锌冶炼（锌精矿→精锌/锌锭）、铅冶炼（铅精矿→铅锭）、镍冶炼（硫化镍精矿→电解镍）、锡冶炼（锡精矿→锡锭）、锑冶炼（硫化锑/硫氧混合锑精矿→锑锭）、再生铅冶炼（废铅酸蓄电池/金属态铅废料→铅锭）、钴冶炼（钴铜矿/粗碳酸钴/粗氢氧化钴/白合金→钴产品）、铋冶炼（硫化铋/氧化铋精矿→精铋）的生产系统，包括熔炼、吹炼、精炼、电解等主要工序及辅助生产系统。</t>
        </is>
      </c>
      <c r="AA98" s="305" t="inlineStr">
        <is>
          <t>N/A</t>
        </is>
      </c>
      <c r="AB98" s="305" t="inlineStr">
        <is>
          <t>N/A</t>
        </is>
      </c>
      <c r="AC98" s="305" t="inlineStr">
        <is>
          <t>企业</t>
        </is>
      </c>
      <c r="AD98" s="305" t="inlineStr">
        <is>
          <t>在中国境内运营铜、锌、铅、镍、锡、锑、再生铅、钴或铋冶炼生产系统的企业。</t>
        </is>
      </c>
      <c r="AE98" s="305" t="inlineStr">
        <is>
          <t>生产</t>
        </is>
      </c>
      <c r="AF98" s="305" t="inlineStr">
        <is>
          <t>有色重金属冶炼生产系统的运行活动。现有企业须达到3级限定值，新建及改扩建企业须达到2级准入值。</t>
        </is>
      </c>
      <c r="AG98" s="305" t="inlineStr">
        <is>
          <t>3级</t>
        </is>
      </c>
      <c r="AH98" s="305" t="inlineStr">
        <is>
          <t>能耗限额等级</t>
        </is>
      </c>
      <c r="AI98" s="305" t="inlineStr">
        <is>
          <t>能耗限额等级分为3级（1级最低即最先进），3级为限定值（存量企业最低要求），2级为准入值（新建及改扩建项目要求），1级为先进值。以单位产品综合能耗（kgce/t）为评价指标，按金属品种和工艺路线分级设定限值。铜冶炼（铜精矿→阴极铜）：3级≤340，2级≤230，1级≤210。锌冶炼（湿法炼锌）：3级≤1050，2级≤950，1级≤880。铅冶炼（铅精矿→铅锭）：3级≤420，2级≤330，1级≤300。镍冶炼（镍精矿→电解镍）：3级≤4680，2级≤3650，1级≤3450。锡冶炼：3级≤1300，2级≤1100，1级≤950。锑冶炼：3级≤1200，2级≤1050，1级≤900。再生铅冶炼：3级≤260，2级≤230，1级≤200。钴冶炼：3级≤2400，2级≤2100，1级≤1800。铋冶炼：3级≤1250，2级≤1100，1级≤950。</t>
        </is>
      </c>
      <c r="AJ98" s="305" t="inlineStr">
        <is>
          <t>1）现有有色重金属冶炼企业须达到3级限定值方可继续运营，未达标者须限期改造或淘汰；2）新建及改扩建项目须达到2级准入值方可投产；3）1级先进值用于引导行业节能标杆。</t>
        </is>
      </c>
      <c r="AK98" s="305" t="inlineStr">
        <is>
          <t>N/A</t>
        </is>
      </c>
      <c r="AL98" s="305" t="inlineStr">
        <is>
          <t>N/A</t>
        </is>
      </c>
      <c r="AM98" s="305" t="inlineStr">
        <is>
          <t>政府机构开展的监督检查；企业能耗数据报告</t>
        </is>
      </c>
      <c r="AN98" s="305" t="inlineStr">
        <is>
          <t>市场监督管理部门对有色重金属冶炼企业进行能耗限额标准执行情况监督检查；企业须按规定报送年度能源消耗数据，接受节能监察。</t>
        </is>
      </c>
      <c r="AO98" s="305" t="inlineStr">
        <is>
          <t>合规命令；罚款；差别化电价；淘汰关停</t>
        </is>
      </c>
      <c r="AP98" s="305" t="inlineStr">
        <is>
          <t>对不符合强制性能耗限额标准的有色重金属冶炼企业，由相关部门责令限期整改，逾期未完成整改或整改后仍不达标的，纳入差别化电价范围并依法予以淘汰关停。</t>
        </is>
      </c>
      <c r="AQ98" s="305" t="inlineStr">
        <is>
          <t>其他激励或支持</t>
        </is>
      </c>
      <c r="AR98" s="305" t="inlineStr">
        <is>
          <t>国家鼓励有色重金属冶炼企业对标1级先进值开展节能降碳改造，通过节能审查和行业能效领跑者引导和支持先进产能提升。</t>
        </is>
      </c>
      <c r="AS98" s="305" t="inlineStr">
        <is>
          <t>N/A</t>
        </is>
      </c>
      <c r="AT98" s="305" t="inlineStr">
        <is>
          <t>N/A</t>
        </is>
      </c>
      <c r="AU98" s="305" t="inlineStr">
        <is>
          <t>C24</t>
        </is>
      </c>
      <c r="AV98" s="305" t="inlineStr">
        <is>
          <t>CO2</t>
        </is>
      </c>
      <c r="AW98" s="305" t="inlineStr">
        <is>
          <t>正向</t>
        </is>
      </c>
      <c r="AX98" s="305" t="inlineStr">
        <is>
          <t>节能</t>
        </is>
      </c>
      <c r="AY98" s="305" t="inlineStr">
        <is>
          <t>GB 25323-2023 有色重金属冶炼企业单位产品能源消耗限额</t>
        </is>
      </c>
      <c r="AZ98" s="305" t="inlineStr">
        <is>
          <t>https://openstd.samr.gov.cn/bzgk/std/newGbInfo?hcno=1AC5838391EDB47380A692125F5A7EC4</t>
        </is>
      </c>
      <c r="BA98" s="305" t="inlineStr">
        <is>
          <t>GB 25323-2010（旧版，铜镍钴）、GB 21248-2014（旧版，铜冶炼）、GB 21249-2014（旧版，锌冶炼）、GB 21250-2014（旧版，铅冶炼）、GB 21251-2014（旧版，镍冶炼）、GB 21348-2014（旧版，锡锑冶炼）、GB 21349-2014（旧版，铅铋冶炼）：https://openstd.samr.gov.cn/bzgk/std/nd?no=2142</t>
        </is>
      </c>
    </row>
    <row r="99">
      <c r="A99" s="305" t="inlineStr">
        <is>
          <t>CHNPRFEILI34S000</t>
        </is>
      </c>
      <c r="B99" s="305" t="inlineStr">
        <is>
          <t>工具</t>
        </is>
      </c>
      <c r="C99" s="305" t="inlineStr">
        <is>
          <t>绩效标准</t>
        </is>
      </c>
      <c r="D99" s="305" t="inlineStr">
        <is>
          <t>单位产品能源消耗限额</t>
        </is>
      </c>
      <c r="E99" s="305" t="inlineStr">
        <is>
          <t>工业</t>
        </is>
      </c>
      <c r="F99" s="305" t="inlineStr">
        <is>
          <t>铝加工</t>
        </is>
      </c>
      <c r="G99" s="305" t="inlineStr">
        <is>
          <t>变形铝及铝合金单位产品能源消耗限额</t>
        </is>
      </c>
      <c r="H99" s="305" t="inlineStr">
        <is>
          <t>Norm of Energy Consumption per Unit Production of Wrought Aluminium and Aluminium Alloys</t>
        </is>
      </c>
      <c r="I99" s="305" t="inlineStr">
        <is>
          <t>N/A</t>
        </is>
      </c>
      <c r="J99" s="305" t="inlineStr">
        <is>
          <t>GB 21351-2023《变形铝及铝合金单位产品能源消耗限额》是强制性国家标准，于2023年5月23日发布，2024年6月1日实施，整合替代GB 21351-2014、GB 25326-2010、GB 26756-2011和GB 31339-2014。适用于一般工业用变形铝及铝合金铸锭（圆铸锭）、板材、带材、箔材、管材、棒材、型材、线材和锻件生产企业的单位产品能耗计算、考核，以及新建和改扩建项目的能耗控制。能耗限额等级分为3级（1级最低），其中3级为限定值（存量企业最低要求）、2级为准入值（新建及改扩建项目要求）、1级为先进值。与上一版相比，首次将铝及铝合金铸造、压延、挤压、拉拔和锻造等全加工流程的能耗限额整合为一项统一标准，新增了板材、带材、箔材、锻件的能耗限额要求。</t>
        </is>
      </c>
      <c r="K99" s="305" t="inlineStr">
        <is>
          <t>能源效率；节能</t>
        </is>
      </c>
      <c r="L99" s="305" t="inlineStr">
        <is>
          <t>直接</t>
        </is>
      </c>
      <c r="M99" s="305" t="inlineStr">
        <is>
          <t>供给侧</t>
        </is>
      </c>
      <c r="N99" s="305" t="inlineStr">
        <is>
          <t>中国</t>
        </is>
      </c>
      <c r="O99" s="305" t="inlineStr">
        <is>
          <t>国家</t>
        </is>
      </c>
      <c r="P99" s="305" t="inlineStr">
        <is>
          <t>N/A</t>
        </is>
      </c>
      <c r="Q99" s="305" t="inlineStr">
        <is>
          <t>09/01/2008</t>
        </is>
      </c>
      <c r="R99" s="305" t="inlineStr">
        <is>
          <t>01/06/2008</t>
        </is>
      </c>
      <c r="S99" s="305" t="inlineStr">
        <is>
          <t>N/A</t>
        </is>
      </c>
      <c r="T99" s="305" t="inlineStr">
        <is>
          <t>23/05/2023</t>
        </is>
      </c>
      <c r="U99" s="305" t="inlineStr">
        <is>
          <t>2023年5月23日发布GB 21351-2023，整合替代GB 21351-2014（挤压型材/棒材/管材）、GB 25326-2010（管材/棒材）、GB 26756-2011（线材）和GB 31339-2014（线缆/导体），首次将变形铝及铝合金铸锭、板带箔、管棒型材、线材、锻件等全加工流程能耗限额整合为一。</t>
        </is>
      </c>
      <c r="V99" s="305">
        <f>IF(R99="","生效",IF(R99="N/A","生效",IF(TODAY()&lt;DATE(VALUE(RIGHT(R99,4)),VALUE(MID(R99,4,2)),VALUE(LEFT(R99,2))),"计划实施",IF(S99="","生效",IF(S99="N/A","生效",IF(TODAY()&lt;DATE(VALUE(RIGHT(S99,4)),VALUE(MID(S99,4,2)),VALUE(LEFT(S99,2))),"生效","已终止"))))))</f>
        <v/>
      </c>
      <c r="W99" s="305" t="inlineStr">
        <is>
          <t>国家市场监督管理总局；国家标准化管理委员会</t>
        </is>
      </c>
      <c r="X99" s="305" t="inlineStr">
        <is>
          <t>变形铝及铝合金加工生产线</t>
        </is>
      </c>
      <c r="Y99" s="305" t="inlineStr">
        <is>
          <t>新建；既有</t>
        </is>
      </c>
      <c r="Z99" s="305" t="inlineStr">
        <is>
          <t>铸锭（实心圆铸锭等按熔融态铝/重熔用铝锭+固态回收铝原料分类）、板材（冷轧板材）、带材（冷轧带材、铸轧带材）、箔材（无零箔、单零箔、双零箔）、管材/棒材/型材（挤压型材、拉轧制棒材及线材）、线材（导体线、焊接线等）和锻件的生产系统。不包括航空、航天等特殊领域及粉末冶金、喷射成型等特殊工艺制品。</t>
        </is>
      </c>
      <c r="AA99" s="305" t="inlineStr">
        <is>
          <t>N/A</t>
        </is>
      </c>
      <c r="AB99" s="305" t="inlineStr">
        <is>
          <t>N/A</t>
        </is>
      </c>
      <c r="AC99" s="305" t="inlineStr">
        <is>
          <t>企业</t>
        </is>
      </c>
      <c r="AD99" s="305" t="inlineStr">
        <is>
          <t>在中国境内运营变形铝及铝合金加工生产线的企业。</t>
        </is>
      </c>
      <c r="AE99" s="305" t="inlineStr">
        <is>
          <t>生产</t>
        </is>
      </c>
      <c r="AF99" s="305" t="inlineStr">
        <is>
          <t>变形铝及铝合金加工生产线的运行活动。现有企业须达到3级限定值，新建及改扩建企业须达到2级准入值。</t>
        </is>
      </c>
      <c r="AG99" s="305" t="inlineStr">
        <is>
          <t>3级</t>
        </is>
      </c>
      <c r="AH99" s="305" t="inlineStr">
        <is>
          <t>能耗限额等级</t>
        </is>
      </c>
      <c r="AI99" s="305" t="inlineStr">
        <is>
          <t>能耗限额等级分为3级（1级最低即最先进），3级为限定值（存量企业最低要求），2级为准入值（新建及改扩建项目要求），1级为先进值。以单位产品综合能耗（kgce/t）为评价指标，按产品类型和工艺路线分级设定限值。实心圆铸锭（熔铸+均匀化）：3级≤135，2级≤110，1级≤85（以熔融态铝为主原料）；3级≤220，2级≤175，1级≤150（以重熔用铝锭及固态回收铝为原料）。挤压型材（一般工业用，Ⅰ类）：3级≤190，2级≤160，1级≤135（仅挤压）；3级≤340，2级≤290，1级≤250（挤压+固溶热处理+人工时效）。双零箔：3级≤950，2级≤850，1级≤760。</t>
        </is>
      </c>
      <c r="AJ99" s="305" t="inlineStr">
        <is>
          <t>1）现有变形铝及铝合金加工企业须达到3级限定值方可继续运营，未达标者须限期改造或淘汰；2）新建及改扩建项目须达到2级准入值方可投产；3）1级先进值用于引导行业节能标杆。</t>
        </is>
      </c>
      <c r="AK99" s="305" t="inlineStr">
        <is>
          <t>N/A</t>
        </is>
      </c>
      <c r="AL99" s="305" t="inlineStr">
        <is>
          <t>N/A</t>
        </is>
      </c>
      <c r="AM99" s="305" t="inlineStr">
        <is>
          <t>政府机构开展的监督检查；企业能耗数据报告</t>
        </is>
      </c>
      <c r="AN99" s="305" t="inlineStr">
        <is>
          <t>市场监督管理部门对变形铝及铝合金加工企业进行能耗限额标准执行情况监督检查；企业须按规定报送年度能源消耗数据，接受节能监察。</t>
        </is>
      </c>
      <c r="AO99" s="305" t="inlineStr">
        <is>
          <t>合规命令；罚款；差别化电价；淘汰关停</t>
        </is>
      </c>
      <c r="AP99" s="305" t="inlineStr">
        <is>
          <t>对不符合强制性能耗限额标准的变形铝及铝合金加工企业，由相关部门责令限期整改，逾期未完成整改或整改后仍不达标的，纳入差别化电价范围并依法予以淘汰关停。</t>
        </is>
      </c>
      <c r="AQ99" s="305" t="inlineStr">
        <is>
          <t>其他激励或支持</t>
        </is>
      </c>
      <c r="AR99" s="305" t="inlineStr">
        <is>
          <t>国家鼓励变形铝及铝合金加工企业对标1级先进值开展节能降碳改造，通过节能审查和绿色工厂认定引导和支持先进产能提升。</t>
        </is>
      </c>
      <c r="AS99" s="305" t="inlineStr">
        <is>
          <t>N/A</t>
        </is>
      </c>
      <c r="AT99" s="305" t="inlineStr">
        <is>
          <t>N/A</t>
        </is>
      </c>
      <c r="AU99" s="305" t="inlineStr">
        <is>
          <t>C24</t>
        </is>
      </c>
      <c r="AV99" s="305" t="inlineStr">
        <is>
          <t>CO2</t>
        </is>
      </c>
      <c r="AW99" s="305" t="inlineStr">
        <is>
          <t>正向</t>
        </is>
      </c>
      <c r="AX99" s="305" t="inlineStr">
        <is>
          <t>节能</t>
        </is>
      </c>
      <c r="AY99" s="305" t="inlineStr">
        <is>
          <t>GB 21351-2023 变形铝及铝合金单位产品能源消耗限额</t>
        </is>
      </c>
      <c r="AZ99" s="305" t="inlineStr">
        <is>
          <t>https://openstd.samr.gov.cn/bzgk/std/newGbInfo?hcno=BC1B167DC00C3975E4A9C90CC9F16EA6</t>
        </is>
      </c>
      <c r="BA99" s="305" t="inlineStr">
        <is>
          <t>GB 21351-2014（旧版，挤压型材棒材管材）、GB 25326-2010（旧版，管材棒材）、GB 26756-2011（旧版，线材）、GB 31339-2014（旧版，线缆导体）：https://openstd.samr.gov.cn/bzgk/std/nd?no=2142</t>
        </is>
      </c>
    </row>
    <row r="100">
      <c r="A100" s="305" t="inlineStr">
        <is>
          <t>CHNPRFEILI35S000</t>
        </is>
      </c>
      <c r="B100" s="305" t="inlineStr">
        <is>
          <t>工具</t>
        </is>
      </c>
      <c r="C100" s="305" t="inlineStr">
        <is>
          <t>绩效标准</t>
        </is>
      </c>
      <c r="D100" s="305" t="inlineStr">
        <is>
          <t>单位产品能源消耗限额</t>
        </is>
      </c>
      <c r="E100" s="305" t="inlineStr">
        <is>
          <t>工业</t>
        </is>
      </c>
      <c r="F100" s="305" t="inlineStr">
        <is>
          <t>铜加工</t>
        </is>
      </c>
      <c r="G100" s="305" t="inlineStr">
        <is>
          <t>铜及铜合金加工材单位产品能源消耗限额</t>
        </is>
      </c>
      <c r="H100" s="305" t="inlineStr">
        <is>
          <t>Norm of Energy Consumption per Unit Production of Wrought Copper and Copper Alloy</t>
        </is>
      </c>
      <c r="I100" s="305" t="inlineStr">
        <is>
          <t>N/A</t>
        </is>
      </c>
      <c r="J100" s="305" t="inlineStr">
        <is>
          <t>GB 21350-2023《铜及铜合金加工材单位产品能源消耗限额》是强制性国家标准，于2023年5月23日发布，2024年6月1日实施，整合替代GB 21350-2013、GB 29137-2012、GB 29442-2012、GB 29443-2012和GB 32046-2015。适用于铜及铜合金铸锭（坯）、管材、棒材、线材、板材、带材、箔材和电工用铜线坯生产企业的单位产品能耗计算、考核，以及新建和改扩建项目的能耗控制。能耗限额等级分为3级（1级最低），其中3级为限定值（存量企业最低要求）、2级为准入值（新建及改扩建项目要求）、1级为先进值。与上一版相比，首次将铜及铜合金铸造、挤压、轧制、拉拔等全加工流程的能耗限额整合为一项标准。</t>
        </is>
      </c>
      <c r="K100" s="305" t="inlineStr">
        <is>
          <t>能源效率；节能</t>
        </is>
      </c>
      <c r="L100" s="305" t="inlineStr">
        <is>
          <t>直接</t>
        </is>
      </c>
      <c r="M100" s="305" t="inlineStr">
        <is>
          <t>供给侧</t>
        </is>
      </c>
      <c r="N100" s="305" t="inlineStr">
        <is>
          <t>中国</t>
        </is>
      </c>
      <c r="O100" s="305" t="inlineStr">
        <is>
          <t>国家</t>
        </is>
      </c>
      <c r="P100" s="305" t="inlineStr">
        <is>
          <t>N/A</t>
        </is>
      </c>
      <c r="Q100" s="305" t="inlineStr">
        <is>
          <t>31/12/2012</t>
        </is>
      </c>
      <c r="R100" s="305" t="inlineStr">
        <is>
          <t>01/10/2013</t>
        </is>
      </c>
      <c r="S100" s="305" t="inlineStr">
        <is>
          <t>N/A</t>
        </is>
      </c>
      <c r="T100" s="305" t="inlineStr">
        <is>
          <t>23/05/2023</t>
        </is>
      </c>
      <c r="U100" s="305" t="inlineStr">
        <is>
          <t>2023年5月23日发布GB 21350-2023，整合替代GB 21350-2013（管材）、GB 29137-2012（线材）、GB 29442-2012（板带箔）、GB 29443-2012（棒材）和GB 32046-2015（电工用铜线坯），首次将铜及铜合金铸锭、管棒线材、板带箔材和电工铜线坯的全产品能耗限额整合为一。</t>
        </is>
      </c>
      <c r="V100" s="305">
        <f>IF(R100="","生效",IF(R100="N/A","生效",IF(TODAY()&lt;DATE(VALUE(RIGHT(R100,4)),VALUE(MID(R100,4,2)),VALUE(LEFT(R100,2))),"计划实施",IF(S100="","生效",IF(S100="N/A","生效",IF(TODAY()&lt;DATE(VALUE(RIGHT(S100,4)),VALUE(MID(S100,4,2)),VALUE(LEFT(S100,2))),"生效","已终止"))))))</f>
        <v/>
      </c>
      <c r="W100" s="305" t="inlineStr">
        <is>
          <t>国家市场监督管理总局；国家标准化管理委员会</t>
        </is>
      </c>
      <c r="X100" s="305" t="inlineStr">
        <is>
          <t>铜及铜合金加工生产线</t>
        </is>
      </c>
      <c r="Y100" s="305" t="inlineStr">
        <is>
          <t>新建；既有</t>
        </is>
      </c>
      <c r="Z100" s="305" t="inlineStr">
        <is>
          <t>铜及铜合金铸锭（坯）、管材（紫铜管/黄铜管/白铜管，挤压法/连铸法）、棒材（紫铜棒/黄铜棒/青铜棒/白铜棒）、线材（紫铜线/黄铜线/青铜线/白铜线，按规格修正系数调整）、板材/带材/箔材（紫铜/黄铜/青铜/白铜板带箔，热轧法/水平连铸法）和电工用铜线坯（上引连铸法/连铸连轧法，以阴极铜或再生铜为原料）的生产系统。不包括粉末冶金、真空熔铸、多级时效等特殊工艺产品。</t>
        </is>
      </c>
      <c r="AA100" s="305" t="inlineStr">
        <is>
          <t>N/A</t>
        </is>
      </c>
      <c r="AB100" s="305" t="inlineStr">
        <is>
          <t>N/A</t>
        </is>
      </c>
      <c r="AC100" s="305" t="inlineStr">
        <is>
          <t>企业</t>
        </is>
      </c>
      <c r="AD100" s="305" t="inlineStr">
        <is>
          <t>在中国境内运营铜及铜合金加工生产线的企业。</t>
        </is>
      </c>
      <c r="AE100" s="305" t="inlineStr">
        <is>
          <t>生产</t>
        </is>
      </c>
      <c r="AF100" s="305" t="inlineStr">
        <is>
          <t>铜及铜合金加工生产线的运行活动。现有企业须达到3级限定值，新建及改扩建企业须达到2级准入值。</t>
        </is>
      </c>
      <c r="AG100" s="305" t="inlineStr">
        <is>
          <t>3级</t>
        </is>
      </c>
      <c r="AH100" s="305" t="inlineStr">
        <is>
          <t>能耗限额等级</t>
        </is>
      </c>
      <c r="AI100" s="305" t="inlineStr">
        <is>
          <t>能耗限额等级分为3级（1级最低即最先进），3级为限定值（存量企业最低要求），2级为准入值（新建及改扩建项目要求），1级为先进值。以单位产品综合能耗（kgce/t）为评价指标，按产品类型、合金种类和工艺路线分级设定限值，部分产品按规格设有修正系数。电工用铜线坯（上引连铸法，阴极铜）：3级≤56，2级≤52，1级≤45。电工用铜线坯（连铸连轧法，再生铜）：3级≤180，2级≤130，1级≤100。紫铜板带箔（热轧法全工序）：3级≤270，2级≤230，1级≤195。普通黄铜板带箔（热轧法全工序）：3级≤350，2级≤290，1级≤245。紫铜管（挤压法全工序）：3级≤250，2级≤215，1级≤185。紫铜线（连铸法全工序）：3级≤129，2级≤110，1级≤95。紫铜棒（连铸法全工序）：3级≤90，2级≤77，1级≤66。</t>
        </is>
      </c>
      <c r="AJ100" s="305" t="inlineStr">
        <is>
          <t>1）现有铜及铜合金加工企业须达到3级限定值方可继续运营，未达标者须限期改造或淘汰；2）新建及改扩建项目须达到2级准入值方可投产；3）1级先进值用于引导行业节能标杆。</t>
        </is>
      </c>
      <c r="AK100" s="305" t="inlineStr">
        <is>
          <t>N/A</t>
        </is>
      </c>
      <c r="AL100" s="305" t="inlineStr">
        <is>
          <t>N/A</t>
        </is>
      </c>
      <c r="AM100" s="305" t="inlineStr">
        <is>
          <t>政府机构开展的监督检查；企业能耗数据报告</t>
        </is>
      </c>
      <c r="AN100" s="305" t="inlineStr">
        <is>
          <t>市场监督管理部门对铜及铜合金加工企业进行能耗限额标准执行情况监督检查；企业须按规定报送年度能源消耗数据，接受节能监察。</t>
        </is>
      </c>
      <c r="AO100" s="305" t="inlineStr">
        <is>
          <t>合规命令；罚款；差别化电价；淘汰关停</t>
        </is>
      </c>
      <c r="AP100" s="305" t="inlineStr">
        <is>
          <t>对不符合强制性能耗限额标准的铜及铜合金加工企业，由相关部门责令限期整改，逾期未完成整改或整改后仍不达标的，纳入差别化电价范围并依法予以淘汰关停。</t>
        </is>
      </c>
      <c r="AQ100" s="305" t="inlineStr">
        <is>
          <t>其他激励或支持</t>
        </is>
      </c>
      <c r="AR100" s="305" t="inlineStr">
        <is>
          <t>国家鼓励铜及铜合金加工企业对标1级先进值开展节能降碳改造，通过节能审查和绿色工厂认定引导和支持先进产能提升。</t>
        </is>
      </c>
      <c r="AS100" s="305" t="inlineStr">
        <is>
          <t>N/A</t>
        </is>
      </c>
      <c r="AT100" s="305" t="inlineStr">
        <is>
          <t>N/A</t>
        </is>
      </c>
      <c r="AU100" s="305" t="inlineStr">
        <is>
          <t>C24</t>
        </is>
      </c>
      <c r="AV100" s="305" t="inlineStr">
        <is>
          <t>CO2</t>
        </is>
      </c>
      <c r="AW100" s="305" t="inlineStr">
        <is>
          <t>正向</t>
        </is>
      </c>
      <c r="AX100" s="305" t="inlineStr">
        <is>
          <t>节能</t>
        </is>
      </c>
      <c r="AY100" s="305" t="inlineStr">
        <is>
          <t>GB 21350-2023 铜及铜合金加工材单位产品能源消耗限额</t>
        </is>
      </c>
      <c r="AZ100" s="305" t="inlineStr">
        <is>
          <t>https://openstd.samr.gov.cn/bzgk/std/newGbInfo?hcno=00D05C80DC378CB8ADE9C481234EDD8D</t>
        </is>
      </c>
      <c r="BA100" s="305" t="inlineStr">
        <is>
          <t>GB 21350-2013（旧版，管材）、GB 29137-2012（旧版，线材）、GB 29442-2012（旧版，板带箔）、GB 29443-2012（旧版，棒材）、GB 32046-2015（旧版，电工铜线坯）：https://openstd.samr.gov.cn/bzgk/std/nd?no=2142</t>
        </is>
      </c>
    </row>
    <row r="101">
      <c r="A101" s="305" t="inlineStr">
        <is>
          <t>CHNPRFEILI36S000</t>
        </is>
      </c>
      <c r="B101" s="305" t="inlineStr">
        <is>
          <t>工具</t>
        </is>
      </c>
      <c r="C101" s="305" t="inlineStr">
        <is>
          <t>绩效标准</t>
        </is>
      </c>
      <c r="D101" s="305" t="inlineStr">
        <is>
          <t>单位产品能源消耗限额</t>
        </is>
      </c>
      <c r="E101" s="305" t="inlineStr">
        <is>
          <t>工业</t>
        </is>
      </c>
      <c r="F101" s="305" t="inlineStr">
        <is>
          <t>硅材料；锗材料</t>
        </is>
      </c>
      <c r="G101" s="305" t="inlineStr">
        <is>
          <t>多晶硅和锗单位产品能源消耗限额</t>
        </is>
      </c>
      <c r="H101" s="305" t="inlineStr">
        <is>
          <t>Norm of Energy Consumption per Unit Production of Polysilicon and Germanium</t>
        </is>
      </c>
      <c r="I101" s="305" t="inlineStr">
        <is>
          <t>N/A</t>
        </is>
      </c>
      <c r="J101" s="305" t="inlineStr">
        <is>
          <t>GB 29447-2022《多晶硅和锗单位产品能源消耗限额》是强制性国家标准，于2022年12月29日发布，2024年1月1日实施，整合替代GB 29447-2012和GB 29413-2012。适用于以三氯氢硅法生产光伏用多晶硅，以及以锗精矿、再生锗原料生产高纯四氯化锗、高纯二氧化锗、区熔锗锭和锗单晶的企业单位产品能耗计算、考核，以及新建和改扩建项目的能耗控制。能耗限额等级分为3级（1级最低），其中3级为限定值（存量企业最低要求）、2级为准入值（新建及改扩建项目要求）、1级为先进值。不适用于电子级多晶硅及硅烷流化床法生产多晶硅的企业。该标准首次将多晶硅和锗两类半导体/光伏基础材料的能耗限额整合为一项标准。</t>
        </is>
      </c>
      <c r="K101" s="305" t="inlineStr">
        <is>
          <t>能源效率；节能</t>
        </is>
      </c>
      <c r="L101" s="305" t="inlineStr">
        <is>
          <t>直接</t>
        </is>
      </c>
      <c r="M101" s="305" t="inlineStr">
        <is>
          <t>供给侧</t>
        </is>
      </c>
      <c r="N101" s="305" t="inlineStr">
        <is>
          <t>中国</t>
        </is>
      </c>
      <c r="O101" s="305" t="inlineStr">
        <is>
          <t>国家</t>
        </is>
      </c>
      <c r="P101" s="305" t="inlineStr">
        <is>
          <t>N/A</t>
        </is>
      </c>
      <c r="Q101" s="305" t="inlineStr">
        <is>
          <t>31/12/2012</t>
        </is>
      </c>
      <c r="R101" s="305" t="inlineStr">
        <is>
          <t>01/10/2013</t>
        </is>
      </c>
      <c r="S101" s="305" t="inlineStr">
        <is>
          <t>N/A</t>
        </is>
      </c>
      <c r="T101" s="305" t="inlineStr">
        <is>
          <t>29/12/2022</t>
        </is>
      </c>
      <c r="U101" s="305" t="inlineStr">
        <is>
          <t>2022年12月29日发布GB 29447-2022，整合替代GB 29447-2012（多晶硅）和GB 29413-2012（锗），将多晶硅和锗能耗限额合并为一项综合标准，将先进值/准入值/限定值改为1级/2级/3级能耗限额等级体系。</t>
        </is>
      </c>
      <c r="V101" s="305">
        <f>IF(R101="","生效",IF(R101="N/A","生效",IF(TODAY()&lt;DATE(VALUE(RIGHT(R101,4)),VALUE(MID(R101,4,2)),VALUE(LEFT(R101,2))),"计划实施",IF(S101="","生效",IF(S101="N/A","生效",IF(TODAY()&lt;DATE(VALUE(RIGHT(S101,4)),VALUE(MID(S101,4,2)),VALUE(LEFT(S101,2))),"生效","已终止"))))))</f>
        <v/>
      </c>
      <c r="W101" s="305" t="inlineStr">
        <is>
          <t>国家市场监督管理总局；国家标准化管理委员会</t>
        </is>
      </c>
      <c r="X101" s="305" t="inlineStr">
        <is>
          <t>多晶硅和锗生产装置</t>
        </is>
      </c>
      <c r="Y101" s="305" t="inlineStr">
        <is>
          <t>新建；既有</t>
        </is>
      </c>
      <c r="Z101" s="305" t="inlineStr">
        <is>
          <t>以三氯氢硅法（改良西门子法）生产光伏用多晶硅的装置（包括三氯氢硅合成、精馏、还原、尾气回收等工序）和以锗精矿或再生锗原料生产锗产品的装置（包括高纯四氯化锗、高纯二氧化锗、区熔锗锭、锗单晶的生产工序）。</t>
        </is>
      </c>
      <c r="AA101" s="305" t="inlineStr">
        <is>
          <t>N/A</t>
        </is>
      </c>
      <c r="AB101" s="305" t="inlineStr">
        <is>
          <t>N/A</t>
        </is>
      </c>
      <c r="AC101" s="305" t="inlineStr">
        <is>
          <t>企业</t>
        </is>
      </c>
      <c r="AD101" s="305" t="inlineStr">
        <is>
          <t>在中国境内运营多晶硅或锗生产装置的企业。</t>
        </is>
      </c>
      <c r="AE101" s="305" t="inlineStr">
        <is>
          <t>生产</t>
        </is>
      </c>
      <c r="AF101" s="305" t="inlineStr">
        <is>
          <t>多晶硅和锗生产装置的运行活动。现有企业须达到3级限定值，新建及改扩建企业须达到2级准入值。</t>
        </is>
      </c>
      <c r="AG101" s="305" t="inlineStr">
        <is>
          <t>3级</t>
        </is>
      </c>
      <c r="AH101" s="305" t="inlineStr">
        <is>
          <t>能耗限额等级</t>
        </is>
      </c>
      <c r="AI101" s="305" t="inlineStr">
        <is>
          <t>能耗限额等级分为3级（1级最低即最先进），3级为限定值（存量企业最低要求），2级为准入值（新建及改扩建项目要求），1级为先进值。以单位产品综合能耗（kgce/kg）为评价指标，按产品类型分级设定限值。多晶硅（三氯氢硅法）：3级≤10.5，2级≤8.5，1级≤7.5。高纯四氯化锗：3级≤9.3，2级≤5.5，1级≤5.2。高纯二氧化锗：3级≤1.7，2级≤1.1，1级≤0.92。区熔锗锭：3级≤18.9，2级≤9.5，1级≤7.8。锗单晶：3级≤10.0，2级≤6.5，1级≤6.0。</t>
        </is>
      </c>
      <c r="AJ101" s="305" t="inlineStr">
        <is>
          <t>1）现有多晶硅和锗生产企业须达到3级限定值方可继续运营，未达标者须限期改造或淘汰；2）新建及改扩建项目须达到2级准入值方可投产；3）1级先进值用于引导行业节能标杆。</t>
        </is>
      </c>
      <c r="AK101" s="305" t="inlineStr">
        <is>
          <t>N/A</t>
        </is>
      </c>
      <c r="AL101" s="305" t="inlineStr">
        <is>
          <t>N/A</t>
        </is>
      </c>
      <c r="AM101" s="305" t="inlineStr">
        <is>
          <t>政府机构开展的监督检查；企业能耗数据报告</t>
        </is>
      </c>
      <c r="AN101" s="305" t="inlineStr">
        <is>
          <t>市场监督管理部门对多晶硅和锗生产企业进行能耗限额标准执行情况监督检查；企业须按规定报送年度能源消耗数据，接受节能监察。</t>
        </is>
      </c>
      <c r="AO101" s="305" t="inlineStr">
        <is>
          <t>合规命令；罚款；差别化电价；淘汰关停</t>
        </is>
      </c>
      <c r="AP101" s="305" t="inlineStr">
        <is>
          <t>对不符合强制性能耗限额标准的多晶硅或锗生产企业，由相关部门责令限期整改，逾期未完成整改或整改后仍不达标的，纳入差别化电价范围并依法予以淘汰关停。</t>
        </is>
      </c>
      <c r="AQ101" s="305" t="inlineStr">
        <is>
          <t>其他激励或支持</t>
        </is>
      </c>
      <c r="AR101" s="305" t="inlineStr">
        <is>
          <t>国家鼓励多晶硅和锗生产企业对标1级先进值开展节能降碳改造，通过节能审查和绿色工厂认定引导和支持先进产能提升。</t>
        </is>
      </c>
      <c r="AS101" s="305" t="inlineStr">
        <is>
          <t>N/A</t>
        </is>
      </c>
      <c r="AT101" s="305" t="inlineStr">
        <is>
          <t>N/A</t>
        </is>
      </c>
      <c r="AU101" s="305" t="inlineStr">
        <is>
          <t>C24</t>
        </is>
      </c>
      <c r="AV101" s="305" t="inlineStr">
        <is>
          <t>CO2</t>
        </is>
      </c>
      <c r="AW101" s="305" t="inlineStr">
        <is>
          <t>正向</t>
        </is>
      </c>
      <c r="AX101" s="305" t="inlineStr">
        <is>
          <t>节能</t>
        </is>
      </c>
      <c r="AY101" s="305" t="inlineStr">
        <is>
          <t>GB 29447-2022 多晶硅和锗单位产品能源消耗限额</t>
        </is>
      </c>
      <c r="AZ101" s="305" t="inlineStr">
        <is>
          <t>https://openstd.samr.gov.cn/bzgk/std/newGbInfo?hcno=BD3DF1890BDBD4F84D3676D37F9884E6</t>
        </is>
      </c>
      <c r="BA101" s="305" t="inlineStr">
        <is>
          <t>GB 29447-2012（旧版，多晶硅）、GB 29413-2012（旧版，锗）：https://openstd.samr.gov.cn/bzgk/std/nd?no=2142</t>
        </is>
      </c>
    </row>
    <row r="102">
      <c r="A102" s="305" t="inlineStr">
        <is>
          <t>CHNPRFEILI37S000</t>
        </is>
      </c>
      <c r="B102" s="305" t="inlineStr">
        <is>
          <t>工具</t>
        </is>
      </c>
      <c r="C102" s="305" t="inlineStr">
        <is>
          <t>绩效标准</t>
        </is>
      </c>
      <c r="D102" s="305" t="inlineStr">
        <is>
          <t>单位产品能源消耗限额</t>
        </is>
      </c>
      <c r="E102" s="305" t="inlineStr">
        <is>
          <t>工业</t>
        </is>
      </c>
      <c r="F102" s="305" t="inlineStr">
        <is>
          <t>炭素制品</t>
        </is>
      </c>
      <c r="G102" s="305" t="inlineStr">
        <is>
          <t>铝用炭素单位产品能源消耗限额</t>
        </is>
      </c>
      <c r="H102" s="305" t="inlineStr">
        <is>
          <t>Norm of Energy Consumption per Unit Production of Carbon Materials for Aluminium Production</t>
        </is>
      </c>
      <c r="I102" s="305" t="inlineStr">
        <is>
          <t>N/A</t>
        </is>
      </c>
      <c r="J102" s="305" t="inlineStr">
        <is>
          <t>GB 25324-2022《铝用炭素单位产品能源消耗限额》是强制性国家标准，于2022年12月29日发布，2024年1月1日实施，替代GB 25324-2014和GB 25325-2014。适用于铝电解用预焙阳极、石墨质阴极炭块、石墨化阴极炭块和阴极糊生产企业的单位产品能耗计算、考核，以及新建和改扩建项目的能耗控制。能耗限额等级分为3级（1级最低），其中3级为限定值（存量企业最低要求）、2级为准入值（新建及改扩建项目要求）、1级为先进值。与2014版相比，整合了预焙阳极和阴极炭素制品两部标准，新增了石墨化阴极炭块的能耗限额要求。</t>
        </is>
      </c>
      <c r="K102" s="305" t="inlineStr">
        <is>
          <t>能源效率；节能</t>
        </is>
      </c>
      <c r="L102" s="305" t="inlineStr">
        <is>
          <t>直接</t>
        </is>
      </c>
      <c r="M102" s="305" t="inlineStr">
        <is>
          <t>供给侧</t>
        </is>
      </c>
      <c r="N102" s="305" t="inlineStr">
        <is>
          <t>中国</t>
        </is>
      </c>
      <c r="O102" s="305" t="inlineStr">
        <is>
          <t>国家</t>
        </is>
      </c>
      <c r="P102" s="305" t="inlineStr">
        <is>
          <t>N/A</t>
        </is>
      </c>
      <c r="Q102" s="305" t="inlineStr">
        <is>
          <t>31/12/2014</t>
        </is>
      </c>
      <c r="R102" s="305" t="inlineStr">
        <is>
          <t>01/01/2016</t>
        </is>
      </c>
      <c r="S102" s="305" t="inlineStr">
        <is>
          <t>N/A</t>
        </is>
      </c>
      <c r="T102" s="305" t="inlineStr">
        <is>
          <t>29/12/2022</t>
        </is>
      </c>
      <c r="U102" s="305" t="inlineStr">
        <is>
          <t>2022年12月29日发布GB 25324-2022替代GB 25324-2014和GB 25325-2014，将铝电解用预焙阳极和阴极炭素制品（石墨质阴极炭块、石墨化阴极炭块、阴极糊）两部能耗限额标准整合为一，新增石墨化阴极炭块能耗限额要求，将限定值/准入值/先进值改为1级/2级/3级能耗限额等级体系。</t>
        </is>
      </c>
      <c r="V102" s="305">
        <f>IF(R102="","生效",IF(R102="N/A","生效",IF(TODAY()&lt;DATE(VALUE(RIGHT(R102,4)),VALUE(MID(R102,4,2)),VALUE(LEFT(R102,2))),"计划实施",IF(S102="","生效",IF(S102="N/A","生效",IF(TODAY()&lt;DATE(VALUE(RIGHT(S102,4)),VALUE(MID(S102,4,2)),VALUE(LEFT(S102,2))),"生效","已终止"))))))</f>
        <v/>
      </c>
      <c r="W102" s="305" t="inlineStr">
        <is>
          <t>国家市场监督管理总局；国家标准化管理委员会</t>
        </is>
      </c>
      <c r="X102" s="305" t="inlineStr">
        <is>
          <t>铝用炭素生产装置</t>
        </is>
      </c>
      <c r="Y102" s="305" t="inlineStr">
        <is>
          <t>新建；既有</t>
        </is>
      </c>
      <c r="Z102" s="305" t="inlineStr">
        <is>
          <t>铝电解用预焙阳极生产装置（包括石油焦煅烧、中碎筛分、配料混捏、成型、焙烧等工序）、石墨质阴极炭块生产装置、石墨化阴极炭块生产装置和阴极糊生产装置。</t>
        </is>
      </c>
      <c r="AA102" s="305" t="inlineStr">
        <is>
          <t>N/A</t>
        </is>
      </c>
      <c r="AB102" s="305" t="inlineStr">
        <is>
          <t>N/A</t>
        </is>
      </c>
      <c r="AC102" s="305" t="inlineStr">
        <is>
          <t>企业</t>
        </is>
      </c>
      <c r="AD102" s="305" t="inlineStr">
        <is>
          <t>在中国境内运营铝用炭素生产装置的企业。</t>
        </is>
      </c>
      <c r="AE102" s="305" t="inlineStr">
        <is>
          <t>生产</t>
        </is>
      </c>
      <c r="AF102" s="305" t="inlineStr">
        <is>
          <t>铝用炭素生产装置的运行活动。现有企业须达到3级限定值，新建及改扩建企业须达到2级准入值。</t>
        </is>
      </c>
      <c r="AG102" s="305" t="inlineStr">
        <is>
          <t>3级</t>
        </is>
      </c>
      <c r="AH102" s="305" t="inlineStr">
        <is>
          <t>能耗限额等级</t>
        </is>
      </c>
      <c r="AI102" s="305" t="inlineStr">
        <is>
          <t>能耗限额等级分为3级（1级最低即最先进），3级为限定值（存量企业最低要求），2级为准入值（新建及改扩建项目要求），1级为先进值。以单位产品综合能耗（kgce/t）为评价指标，按产品类型和工艺路线分级设定限值。预焙阳极：3级≤160，2级≤145，1级≤130。石墨质阴极炭块：3级≤400，2级≤360，1级≤320。石墨化阴极炭块：3级≤1400，2级≤1200，1级≤1050。阴极糊：3级≤300，2级≤270，1级≤240。</t>
        </is>
      </c>
      <c r="AJ102" s="305" t="inlineStr">
        <is>
          <t>1）现有铝用炭素生产企业须达到3级限定值方可继续运营，未达标者须限期改造或淘汰；2）新建及改扩建项目须达到2级准入值方可投产；3）1级先进值用于引导行业节能标杆。</t>
        </is>
      </c>
      <c r="AK102" s="305" t="inlineStr">
        <is>
          <t>N/A</t>
        </is>
      </c>
      <c r="AL102" s="305" t="inlineStr">
        <is>
          <t>N/A</t>
        </is>
      </c>
      <c r="AM102" s="305" t="inlineStr">
        <is>
          <t>政府机构开展的监督检查；企业能耗数据报告</t>
        </is>
      </c>
      <c r="AN102" s="305" t="inlineStr">
        <is>
          <t>市场监督管理部门对铝用炭素生产企业进行能耗限额标准执行情况监督检查；企业须按规定报送年度能源消耗数据，接受节能监察。</t>
        </is>
      </c>
      <c r="AO102" s="305" t="inlineStr">
        <is>
          <t>合规命令；罚款；差别化电价；淘汰关停</t>
        </is>
      </c>
      <c r="AP102" s="305" t="inlineStr">
        <is>
          <t>对不符合强制性能耗限额标准的铝用炭素生产企业，由相关部门责令限期整改，逾期未完成整改或整改后仍不达标的，纳入差别化电价范围并依法予以淘汰关停。</t>
        </is>
      </c>
      <c r="AQ102" s="305" t="inlineStr">
        <is>
          <t>其他激励或支持</t>
        </is>
      </c>
      <c r="AR102" s="305" t="inlineStr">
        <is>
          <t>国家鼓励铝用炭素生产企业对标1级先进值开展节能降碳改造，通过节能审查和绿色工厂认定引导和支持先进产能提升。</t>
        </is>
      </c>
      <c r="AS102" s="305" t="inlineStr">
        <is>
          <t>N/A</t>
        </is>
      </c>
      <c r="AT102" s="305" t="inlineStr">
        <is>
          <t>N/A</t>
        </is>
      </c>
      <c r="AU102" s="305" t="inlineStr">
        <is>
          <t>C23</t>
        </is>
      </c>
      <c r="AV102" s="305" t="inlineStr">
        <is>
          <t>CO2</t>
        </is>
      </c>
      <c r="AW102" s="305" t="inlineStr">
        <is>
          <t>正向</t>
        </is>
      </c>
      <c r="AX102" s="305" t="inlineStr">
        <is>
          <t>节能</t>
        </is>
      </c>
      <c r="AY102" s="305" t="inlineStr">
        <is>
          <t>GB 25324-2022 铝用炭素单位产品能源消耗限额</t>
        </is>
      </c>
      <c r="AZ102" s="305" t="inlineStr">
        <is>
          <t>https://openstd.samr.gov.cn/bzgk/std/newGbInfo?hcno=FF0F16A51CFC03A1BAEEC48DCAB49C15</t>
        </is>
      </c>
      <c r="BA102" s="305" t="inlineStr">
        <is>
          <t>GB 25324-2014（旧版，预焙阳极）、GB 25325-2014（旧版，阴极炭素）：https://openstd.samr.gov.cn/bzgk/std/nd?no=2142</t>
        </is>
      </c>
    </row>
    <row r="103">
      <c r="A103" s="305" t="inlineStr">
        <is>
          <t>CHNPRFEILI38S000</t>
        </is>
      </c>
      <c r="B103" s="305" t="inlineStr">
        <is>
          <t>工具</t>
        </is>
      </c>
      <c r="C103" s="305" t="inlineStr">
        <is>
          <t>绩效标准</t>
        </is>
      </c>
      <c r="D103" s="305" t="inlineStr">
        <is>
          <t>单位产品能源消耗限额</t>
        </is>
      </c>
      <c r="E103" s="305" t="inlineStr">
        <is>
          <t>工业</t>
        </is>
      </c>
      <c r="F103" s="305" t="inlineStr">
        <is>
          <t>铁合金冶炼</t>
        </is>
      </c>
      <c r="G103" s="305" t="inlineStr">
        <is>
          <t>铁合金单位产品能源消耗限额</t>
        </is>
      </c>
      <c r="H103" s="305" t="inlineStr">
        <is>
          <t>Norm of Energy Consumption per Unit Production of Ferroalloys</t>
        </is>
      </c>
      <c r="I103" s="305" t="inlineStr">
        <is>
          <t>N/A</t>
        </is>
      </c>
      <c r="J103" s="305" t="inlineStr">
        <is>
          <t>GB 21341-2022《铁合金单位产品能源消耗限额》是强制性国家标准，于2022年12月29日发布，2024年1月1日实施，替代GB 21341-2017。适用于还原电炉（矿热炉）和高炉生产的硅铁、电炉高碳锰铁、锰硅合金、低碳锰硅合金、高碳铬铁、炉料级铬铁、微碳锰铁、中（低）碳铬铁和高炉锰铁等九种铁合金产品的单位产品能耗计算、考核，以及新建和改扩建项目的能耗控制。能耗限额等级分为3级（1级最低），其中3级为限定值（存量企业最低要求）、2级为准入值（新建及改扩建项目要求）、1级为先进值。与2017版相比，新增了低碳锰硅合金等品种，调整了能耗限额指标。</t>
        </is>
      </c>
      <c r="K103" s="305" t="inlineStr">
        <is>
          <t>能源效率；节能</t>
        </is>
      </c>
      <c r="L103" s="305" t="inlineStr">
        <is>
          <t>直接</t>
        </is>
      </c>
      <c r="M103" s="305" t="inlineStr">
        <is>
          <t>供给侧</t>
        </is>
      </c>
      <c r="N103" s="305" t="inlineStr">
        <is>
          <t>中国</t>
        </is>
      </c>
      <c r="O103" s="305" t="inlineStr">
        <is>
          <t>国家</t>
        </is>
      </c>
      <c r="P103" s="305" t="inlineStr">
        <is>
          <t>N/A</t>
        </is>
      </c>
      <c r="Q103" s="305" t="inlineStr">
        <is>
          <t>09/01/2008</t>
        </is>
      </c>
      <c r="R103" s="305" t="inlineStr">
        <is>
          <t>01/06/2008</t>
        </is>
      </c>
      <c r="S103" s="305" t="inlineStr">
        <is>
          <t>N/A</t>
        </is>
      </c>
      <c r="T103" s="305" t="inlineStr">
        <is>
          <t>29/12/2022</t>
        </is>
      </c>
      <c r="U103" s="305" t="inlineStr">
        <is>
          <t>2022年12月29日发布GB 21341-2022替代GB 21341-2017，新增低碳锰硅合金等品种能耗限额要求，将限定值/准入值/先进值改为1级/2级/3级能耗限额等级体系，调整各级限额指标以适配双碳目标要求。</t>
        </is>
      </c>
      <c r="V103" s="305">
        <f>IF(R103="","生效",IF(R103="N/A","生效",IF(TODAY()&lt;DATE(VALUE(RIGHT(R103,4)),VALUE(MID(R103,4,2)),VALUE(LEFT(R103,2))),"计划实施",IF(S103="","生效",IF(S103="N/A","生效",IF(TODAY()&lt;DATE(VALUE(RIGHT(S103,4)),VALUE(MID(S103,4,2)),VALUE(LEFT(S103,2))),"生效","已终止"))))))</f>
        <v/>
      </c>
      <c r="W103" s="305" t="inlineStr">
        <is>
          <t>国家市场监督管理总局；国家标准化管理委员会</t>
        </is>
      </c>
      <c r="X103" s="305" t="inlineStr">
        <is>
          <t>铁合金冶炼生产装置</t>
        </is>
      </c>
      <c r="Y103" s="305" t="inlineStr">
        <is>
          <t>新建；既有</t>
        </is>
      </c>
      <c r="Z103" s="305" t="inlineStr">
        <is>
          <t>还原电炉（矿热炉）生产的硅铁（包括FeSi75、FeSi65等）、电炉高碳锰铁、锰硅合金、低碳锰硅合金、高碳铬铁、炉料级铬铁、微碳锰铁、中（低）碳铬铁等铁合金产品的生产装置，以及高炉锰铁生产装置，包括原料处理、冶炼、浇铸、精整等主要工序及辅助生产系统。</t>
        </is>
      </c>
      <c r="AA103" s="305" t="inlineStr">
        <is>
          <t>N/A</t>
        </is>
      </c>
      <c r="AB103" s="305" t="inlineStr">
        <is>
          <t>N/A</t>
        </is>
      </c>
      <c r="AC103" s="305" t="inlineStr">
        <is>
          <t>企业</t>
        </is>
      </c>
      <c r="AD103" s="305" t="inlineStr">
        <is>
          <t>在中国境内运营铁合金冶炼生产装置的企业。</t>
        </is>
      </c>
      <c r="AE103" s="305" t="inlineStr">
        <is>
          <t>生产</t>
        </is>
      </c>
      <c r="AF103" s="305" t="inlineStr">
        <is>
          <t>铁合金冶炼生产装置的运行活动。现有企业须达到3级限定值，新建及改扩建企业须达到2级准入值。</t>
        </is>
      </c>
      <c r="AG103" s="305" t="inlineStr">
        <is>
          <t>3级</t>
        </is>
      </c>
      <c r="AH103" s="305" t="inlineStr">
        <is>
          <t>能耗限额等级</t>
        </is>
      </c>
      <c r="AI103" s="305" t="inlineStr">
        <is>
          <t>能耗限额等级分为3级（1级最低即最先进），3级为限定值（存量企业最低要求），2级为准入值（新建及改扩建项目要求），1级为先进值。以单位产品综合能耗（kgce/t）为评价指标，按铁合金品种和冶炼炉型分级设定限值，以标准矿比和标准品位为折算基准。硅铁（FeSi75）：3级≤2230，2级≤2100，1级≤1980。电炉高碳锰铁：3级≤830，2级≤780，1级≤730。锰硅合金：3级≤980，2级≤920，1级≤860。高碳铬铁：3级≤860，2级≤810，1级≤760。炉料级铬铁：3级≤810，2级≤760，1级≤720。微碳锰铁：3级≤1150，2级≤1080，1级≤1000。中（低）碳铬铁：3级≤1750，2级≤1650，1级≤1550。高炉锰铁：3级≤1100，2级≤1050，1级≤1000。</t>
        </is>
      </c>
      <c r="AJ103" s="305" t="inlineStr">
        <is>
          <t>1）现有铁合金生产企业须达到3级限定值方可继续运营，未达标者须限期改造或淘汰；2）新建及改扩建项目须达到2级准入值方可投产；3）1级先进值用于引导行业节能标杆。</t>
        </is>
      </c>
      <c r="AK103" s="305" t="inlineStr">
        <is>
          <t>N/A</t>
        </is>
      </c>
      <c r="AL103" s="305" t="inlineStr">
        <is>
          <t>N/A</t>
        </is>
      </c>
      <c r="AM103" s="305" t="inlineStr">
        <is>
          <t>政府机构开展的监督检查；企业能耗数据报告</t>
        </is>
      </c>
      <c r="AN103" s="305" t="inlineStr">
        <is>
          <t>市场监督管理部门对铁合金生产企业进行能耗限额标准执行情况监督检查；企业须按规定报送年度能源消耗数据，接受节能监察。</t>
        </is>
      </c>
      <c r="AO103" s="305" t="inlineStr">
        <is>
          <t>合规命令；罚款；差别化电价；淘汰关停</t>
        </is>
      </c>
      <c r="AP103" s="305" t="inlineStr">
        <is>
          <t>对不符合强制性能耗限额标准的铁合金生产企业，由相关部门责令限期整改，逾期未完成整改或整改后仍不达标的，纳入差别化电价范围并依法予以淘汰关停。</t>
        </is>
      </c>
      <c r="AQ103" s="305" t="inlineStr">
        <is>
          <t>其他激励或支持</t>
        </is>
      </c>
      <c r="AR103" s="305" t="inlineStr">
        <is>
          <t>国家鼓励铁合金生产企业对标1级先进值开展节能降碳改造，通过节能审查和行业能效领跑者引导和支持先进产能提升。</t>
        </is>
      </c>
      <c r="AS103" s="305" t="inlineStr">
        <is>
          <t>N/A</t>
        </is>
      </c>
      <c r="AT103" s="305" t="inlineStr">
        <is>
          <t>N/A</t>
        </is>
      </c>
      <c r="AU103" s="305" t="inlineStr">
        <is>
          <t>C24</t>
        </is>
      </c>
      <c r="AV103" s="305" t="inlineStr">
        <is>
          <t>CO2</t>
        </is>
      </c>
      <c r="AW103" s="305" t="inlineStr">
        <is>
          <t>正向</t>
        </is>
      </c>
      <c r="AX103" s="305" t="inlineStr">
        <is>
          <t>节能</t>
        </is>
      </c>
      <c r="AY103" s="305" t="inlineStr">
        <is>
          <t>GB 21341-2022 铁合金单位产品能源消耗限额</t>
        </is>
      </c>
      <c r="AZ103" s="305" t="inlineStr">
        <is>
          <t>https://openstd.samr.gov.cn/bzgk/std/newGbInfo?hcno=D9F02652C6E387DAC1B8E38456F479C8</t>
        </is>
      </c>
      <c r="BA103" s="305" t="inlineStr">
        <is>
          <t>GB 21341-2017（旧版）：https://openstd.samr.gov.cn/bzgk/std/nd?no=2142</t>
        </is>
      </c>
    </row>
    <row r="104">
      <c r="A104" s="305" t="inlineStr">
        <is>
          <t>CHNPRFEILI39S000</t>
        </is>
      </c>
      <c r="B104" s="305" t="inlineStr">
        <is>
          <t>工具</t>
        </is>
      </c>
      <c r="C104" s="305" t="inlineStr">
        <is>
          <t>绩效标准</t>
        </is>
      </c>
      <c r="D104" s="305" t="inlineStr">
        <is>
          <t>单位产品能源消耗限额</t>
        </is>
      </c>
      <c r="E104" s="305" t="inlineStr">
        <is>
          <t>工业</t>
        </is>
      </c>
      <c r="F104" s="305" t="inlineStr">
        <is>
          <t>钛冶炼；钛加工</t>
        </is>
      </c>
      <c r="G104" s="305" t="inlineStr">
        <is>
          <t>海绵钛和钛锭单位产品能源消耗限额</t>
        </is>
      </c>
      <c r="H104" s="305" t="inlineStr">
        <is>
          <t>Norm of Energy Consumption per Unit Production of Titanium Sponge and Titanium Ingot</t>
        </is>
      </c>
      <c r="I104" s="305" t="inlineStr">
        <is>
          <t>N/A</t>
        </is>
      </c>
      <c r="J104" s="305" t="inlineStr">
        <is>
          <t>GB 29448-2022《海绵钛和钛锭单位产品能源消耗限额》是强制性国家标准，于2022年12月29日发布，2024年1月1日实施，整合替代GB 29136-2012和GB 29448-2012。适用于镁还原蒸馏法（Kroll法）生产海绵钛和真空自耗电弧炉熔炼生产钛锭的企业单位产品能耗计算、考核，以及新建和改扩建项目的能耗控制。能耗限额等级分为3级（1级最低），其中3级为限定值（存量企业最低要求）、2级为准入值（新建及改扩建项目要求）、1级为先进值。不适用于电解法生产海绵钛和冷床炉生产钛锭的企业。与上一版相比，钛锭单位产品能耗指标平均降低约50%，海绵钛平均降低约13%。</t>
        </is>
      </c>
      <c r="K104" s="305" t="inlineStr">
        <is>
          <t>能源效率；节能</t>
        </is>
      </c>
      <c r="L104" s="305" t="inlineStr">
        <is>
          <t>直接</t>
        </is>
      </c>
      <c r="M104" s="305" t="inlineStr">
        <is>
          <t>供给侧</t>
        </is>
      </c>
      <c r="N104" s="305" t="inlineStr">
        <is>
          <t>中国</t>
        </is>
      </c>
      <c r="O104" s="305" t="inlineStr">
        <is>
          <t>国家</t>
        </is>
      </c>
      <c r="P104" s="305" t="inlineStr">
        <is>
          <t>N/A</t>
        </is>
      </c>
      <c r="Q104" s="305" t="inlineStr">
        <is>
          <t>31/12/2012</t>
        </is>
      </c>
      <c r="R104" s="305" t="inlineStr">
        <is>
          <t>01/10/2013</t>
        </is>
      </c>
      <c r="S104" s="305" t="inlineStr">
        <is>
          <t>N/A</t>
        </is>
      </c>
      <c r="T104" s="305" t="inlineStr">
        <is>
          <t>29/12/2022</t>
        </is>
      </c>
      <c r="U104" s="305" t="inlineStr">
        <is>
          <t>2022年12月29日发布GB 29448-2022，整合替代GB 29136-2012（海绵钛）和GB 29448-2012（钛锭），首次将海绵钛和钛锭两部能耗限额标准整合为一，钛锭单位产品能耗指标比原标准平均降低约50%（全面实施后预计年节约标准煤约7万吨），海绵钛平均降低约13%（预计年节约标准煤约10万吨）。</t>
        </is>
      </c>
      <c r="V104" s="305">
        <f>IF(R104="","生效",IF(R104="N/A","生效",IF(TODAY()&lt;DATE(VALUE(RIGHT(R104,4)),VALUE(MID(R104,4,2)),VALUE(LEFT(R104,2))),"计划实施",IF(S104="","生效",IF(S104="N/A","生效",IF(TODAY()&lt;DATE(VALUE(RIGHT(S104,4)),VALUE(MID(S104,4,2)),VALUE(LEFT(S104,2))),"生效","已终止"))))))</f>
        <v/>
      </c>
      <c r="W104" s="305" t="inlineStr">
        <is>
          <t>国家市场监督管理总局；国家标准化管理委员会</t>
        </is>
      </c>
      <c r="X104" s="305" t="inlineStr">
        <is>
          <t>海绵钛和钛锭生产装置</t>
        </is>
      </c>
      <c r="Y104" s="305" t="inlineStr">
        <is>
          <t>新建；既有</t>
        </is>
      </c>
      <c r="Z104" s="305" t="inlineStr">
        <is>
          <t>镁还原蒸馏法（Kroll法）生产海绵钛的装置（包括氯化、精制、还原蒸馏、破碎包装等工序）和真空自耗电弧炉生产钛锭的装置（包括电极制备、一次熔炼、二次熔炼等，三次熔炼成品铸锭能耗限额需乘以1.9系数）。</t>
        </is>
      </c>
      <c r="AA104" s="305" t="inlineStr">
        <is>
          <t>N/A</t>
        </is>
      </c>
      <c r="AB104" s="305" t="inlineStr">
        <is>
          <t>N/A</t>
        </is>
      </c>
      <c r="AC104" s="305" t="inlineStr">
        <is>
          <t>企业</t>
        </is>
      </c>
      <c r="AD104" s="305" t="inlineStr">
        <is>
          <t>在中国境内运营海绵钛或钛锭生产装置的企业。</t>
        </is>
      </c>
      <c r="AE104" s="305" t="inlineStr">
        <is>
          <t>生产</t>
        </is>
      </c>
      <c r="AF104" s="305" t="inlineStr">
        <is>
          <t>海绵钛和钛锭生产装置的运行活动。现有企业须达到3级限定值，新建及改扩建企业须达到2级准入值。</t>
        </is>
      </c>
      <c r="AG104" s="305" t="inlineStr">
        <is>
          <t>3级</t>
        </is>
      </c>
      <c r="AH104" s="305" t="inlineStr">
        <is>
          <t>能耗限额等级</t>
        </is>
      </c>
      <c r="AI104" s="305" t="inlineStr">
        <is>
          <t>能耗限额等级分为3级（1级最低即最先进），3级为限定值（存量企业最低要求），2级为准入值（新建及改扩建项目要求），1级为先进值。以单位产品综合能耗（tce/t）为评价指标，按产品类型和工艺路线分级设定限值。海绵钛（全流程）：3级≤5.08，2级≤4.82，1级≤4.45。海绵钛（还原蒸馏-破碎工序）：3级≤1.23，2级≤1.10，1级≤1.00。钛锭（两次真空自耗电弧熔炼）：3级≤0.58，2级≤0.48，1级≤0.42。</t>
        </is>
      </c>
      <c r="AJ104" s="305" t="inlineStr">
        <is>
          <t>1）现有海绵钛和钛锭生产企业须达到3级限定值方可继续运营，未达标者须限期改造或淘汰；2）新建及改扩建项目须达到2级准入值方可投产；3）1级先进值用于引导行业节能标杆。</t>
        </is>
      </c>
      <c r="AK104" s="305" t="inlineStr">
        <is>
          <t>N/A</t>
        </is>
      </c>
      <c r="AL104" s="305" t="inlineStr">
        <is>
          <t>N/A</t>
        </is>
      </c>
      <c r="AM104" s="305" t="inlineStr">
        <is>
          <t>政府机构开展的监督检查；企业能耗数据报告</t>
        </is>
      </c>
      <c r="AN104" s="305" t="inlineStr">
        <is>
          <t>市场监督管理部门对海绵钛和钛锭生产企业进行能耗限额标准执行情况监督检查；企业须按规定报送年度能源消耗数据，接受节能监察。</t>
        </is>
      </c>
      <c r="AO104" s="305" t="inlineStr">
        <is>
          <t>合规命令；罚款；差别化电价；淘汰关停</t>
        </is>
      </c>
      <c r="AP104" s="305" t="inlineStr">
        <is>
          <t>对不符合强制性能耗限额标准的海绵钛或钛锭生产企业，由相关部门责令限期整改，逾期未完成整改或整改后仍不达标的，纳入差别化电价范围并依法予以淘汰关停。</t>
        </is>
      </c>
      <c r="AQ104" s="305" t="inlineStr">
        <is>
          <t>其他激励或支持</t>
        </is>
      </c>
      <c r="AR104" s="305" t="inlineStr">
        <is>
          <t>国家鼓励海绵钛和钛锭生产企业对标1级先进值开展节能降碳改造，通过节能审查和绿色工厂认定引导和支持先进产能提升。</t>
        </is>
      </c>
      <c r="AS104" s="305" t="inlineStr">
        <is>
          <t>N/A</t>
        </is>
      </c>
      <c r="AT104" s="305" t="inlineStr">
        <is>
          <t>N/A</t>
        </is>
      </c>
      <c r="AU104" s="305" t="inlineStr">
        <is>
          <t>C24</t>
        </is>
      </c>
      <c r="AV104" s="305" t="inlineStr">
        <is>
          <t>CO2</t>
        </is>
      </c>
      <c r="AW104" s="305" t="inlineStr">
        <is>
          <t>正向</t>
        </is>
      </c>
      <c r="AX104" s="305" t="inlineStr">
        <is>
          <t>节能</t>
        </is>
      </c>
      <c r="AY104" s="305" t="inlineStr">
        <is>
          <t>GB 29448-2022 海绵钛和钛锭单位产品能源消耗限额</t>
        </is>
      </c>
      <c r="AZ104" s="305" t="inlineStr">
        <is>
          <t>https://openstd.samr.gov.cn/bzgk/std/newGbInfo?hcno=E1EBA8E2BB1E25BD7D71C65DC9C0649C</t>
        </is>
      </c>
      <c r="BA104" s="305" t="inlineStr">
        <is>
          <t>GB 29136-2012（旧版，海绵钛）、GB 29448-2012（旧版，钛锭）：https://openstd.samr.gov.cn/bzgk/std/nd?no=2142</t>
        </is>
      </c>
    </row>
    <row r="105">
      <c r="A105" s="305" t="inlineStr">
        <is>
          <t>CHNPRFEILI40S000</t>
        </is>
      </c>
      <c r="B105" s="305" t="inlineStr">
        <is>
          <t>工具</t>
        </is>
      </c>
      <c r="C105" s="305" t="inlineStr">
        <is>
          <t>绩效标准</t>
        </is>
      </c>
      <c r="D105" s="305" t="inlineStr">
        <is>
          <t>单位产品能源消耗限额</t>
        </is>
      </c>
      <c r="E105" s="305" t="inlineStr">
        <is>
          <t>工业</t>
        </is>
      </c>
      <c r="F105" s="305" t="inlineStr">
        <is>
          <t>铝冶炼</t>
        </is>
      </c>
      <c r="G105" s="305" t="inlineStr">
        <is>
          <t>电解铝和氧化铝单位产品能源消耗限额</t>
        </is>
      </c>
      <c r="H105" s="305" t="inlineStr">
        <is>
          <t>Norm of Energy Consumption per Unit Production of Electrolytic Aluminium and Alumina</t>
        </is>
      </c>
      <c r="I105" s="305" t="inlineStr">
        <is>
          <t>N/A</t>
        </is>
      </c>
      <c r="J105" s="305" t="inlineStr">
        <is>
          <t>GB 21346-2022《电解铝和氧化铝单位产品能源消耗限额》是强制性国家标准，于2022年12月29日发布，2024年1月1日实施，替代GB 21346-2013和GB 25327-2017。适用于电解铝（以氧化铝为原料、冰晶石-氧化铝熔盐电解法生产铝液/铝锭）和氧化铝（拜耳法、烧结法或联合法生产冶金级氧化铝）生产企业的单位产品能耗计算、考核，以及新建和改扩建项目的能耗控制。能耗限额等级分为3级（1级最低），其中3级为限定值（存量企业最低要求）、2级为准入值（新建及改扩建项目要求）、1级为先进值。与上一版相比，首次将电解铝和氧化铝能耗限额整合为一项标准。</t>
        </is>
      </c>
      <c r="K105" s="305" t="inlineStr">
        <is>
          <t>能源效率；节能</t>
        </is>
      </c>
      <c r="L105" s="305" t="inlineStr">
        <is>
          <t>直接</t>
        </is>
      </c>
      <c r="M105" s="305" t="inlineStr">
        <is>
          <t>供给侧</t>
        </is>
      </c>
      <c r="N105" s="305" t="inlineStr">
        <is>
          <t>中国</t>
        </is>
      </c>
      <c r="O105" s="305" t="inlineStr">
        <is>
          <t>国家</t>
        </is>
      </c>
      <c r="P105" s="305" t="inlineStr">
        <is>
          <t>N/A</t>
        </is>
      </c>
      <c r="Q105" s="305" t="inlineStr">
        <is>
          <t>09/01/2008</t>
        </is>
      </c>
      <c r="R105" s="305" t="inlineStr">
        <is>
          <t>01/06/2008</t>
        </is>
      </c>
      <c r="S105" s="305" t="inlineStr">
        <is>
          <t>N/A</t>
        </is>
      </c>
      <c r="T105" s="305" t="inlineStr">
        <is>
          <t>29/12/2022</t>
        </is>
      </c>
      <c r="U105" s="305" t="inlineStr">
        <is>
          <t>2022年12月29日发布GB 21346-2022，整合替代GB 21346-2013（电解铝）和GB 25327-2017（氧化铝），首次将电解铝和氧化铝两部能耗限额标准整合为一，更改铝液交流电耗和铝液综合交流电耗计算方法，扩展电解铝和氧化铝能耗统计范围，将先进值/准入值/限定值改为1级/2级/3级能耗限额等级体系。</t>
        </is>
      </c>
      <c r="V105" s="305">
        <f>IF(R105="","生效",IF(R105="N/A","生效",IF(TODAY()&lt;DATE(VALUE(RIGHT(R105,4)),VALUE(MID(R105,4,2)),VALUE(LEFT(R105,2))),"计划实施",IF(S105="","生效",IF(S105="N/A","生效",IF(TODAY()&lt;DATE(VALUE(RIGHT(S105,4)),VALUE(MID(S105,4,2)),VALUE(LEFT(S105,2))),"生效","已终止"))))))</f>
        <v/>
      </c>
      <c r="W105" s="305" t="inlineStr">
        <is>
          <t>国家市场监督管理总局；国家标准化管理委员会</t>
        </is>
      </c>
      <c r="X105" s="305" t="inlineStr">
        <is>
          <t>电解铝和氧化铝生产装置</t>
        </is>
      </c>
      <c r="Y105" s="305" t="inlineStr">
        <is>
          <t>新建；既有</t>
        </is>
      </c>
      <c r="Z105" s="305" t="inlineStr">
        <is>
          <t>电解铝生产装置（冰晶石-氧化铝熔盐电解法，包括电解槽系列、整流供电、阳极组装、铸造等主要系统）和冶金级氧化铝生产装置（拜耳法、烧结法或联合法，包括溶出、分解、焙烧等主要工序）。</t>
        </is>
      </c>
      <c r="AA105" s="305" t="inlineStr">
        <is>
          <t>N/A</t>
        </is>
      </c>
      <c r="AB105" s="305" t="inlineStr">
        <is>
          <t>N/A</t>
        </is>
      </c>
      <c r="AC105" s="305" t="inlineStr">
        <is>
          <t>企业</t>
        </is>
      </c>
      <c r="AD105" s="305" t="inlineStr">
        <is>
          <t>在中国境内运营电解铝或氧化铝生产装置的企业。</t>
        </is>
      </c>
      <c r="AE105" s="305" t="inlineStr">
        <is>
          <t>生产</t>
        </is>
      </c>
      <c r="AF105" s="305" t="inlineStr">
        <is>
          <t>电解铝和氧化铝生产装置的运行活动。现有企业须达到3级限定值，新建及改扩建企业须达到2级准入值。</t>
        </is>
      </c>
      <c r="AG105" s="305" t="inlineStr">
        <is>
          <t>3级</t>
        </is>
      </c>
      <c r="AH105" s="305" t="inlineStr">
        <is>
          <t>能耗限额等级</t>
        </is>
      </c>
      <c r="AI105" s="305" t="inlineStr">
        <is>
          <t>能耗限额等级分为3级（1级最低即最先进），3级为限定值（存量企业最低要求），2级为准入值（新建及改扩建项目要求），1级为先进值。电解铝以铝液交流电耗（kWh/t）、铝液综合交流电耗（kWh/t）、铝锭综合交流电耗（kWh/t）和铝锭综合能源单耗（kgce/t）为评价指标。氧化铝以拜耳法工艺能耗（kgce/t）和拜耳法综合能耗（kgce/t）为评价指标。铝液交流电耗：3级≤13300，2级≤13100，1级≤13000。铝液综合交流电耗：3级≤13650，2级≤13450，1级≤13350。铝锭综合交流电耗：3级≤13700，2级≤13500，1级≤13400。铝锭综合能源单耗：3级≤1710，2级≤1690，1级≤1675。拜耳法工艺能耗：3级≤430，2级≤360，1级≤330。拜耳法综合能耗：3级≤460，2级≤390，1级≤360。</t>
        </is>
      </c>
      <c r="AJ105" s="305" t="inlineStr">
        <is>
          <t>1）现有电解铝和氧化铝生产企业须达到3级限定值方可继续运营，未达标者须限期改造或淘汰；2）新建及改扩建项目须达到2级准入值方可投产；3）1级先进值用于引导行业节能标杆。</t>
        </is>
      </c>
      <c r="AK105" s="305" t="inlineStr">
        <is>
          <t>N/A</t>
        </is>
      </c>
      <c r="AL105" s="305" t="inlineStr">
        <is>
          <t>N/A</t>
        </is>
      </c>
      <c r="AM105" s="305" t="inlineStr">
        <is>
          <t>政府机构开展的监督检查；企业能耗数据报告</t>
        </is>
      </c>
      <c r="AN105" s="305" t="inlineStr">
        <is>
          <t>市场监督管理部门对电解铝和氧化铝生产企业进行能耗限额标准执行情况监督检查；企业须按规定报送年度能源消耗数据，接受节能监察。</t>
        </is>
      </c>
      <c r="AO105" s="305" t="inlineStr">
        <is>
          <t>合规命令；罚款；差别化电价；淘汰关停</t>
        </is>
      </c>
      <c r="AP105" s="305" t="inlineStr">
        <is>
          <t>对不符合强制性能耗限额标准的电解铝或氧化铝生产企业，由相关部门责令限期整改，逾期未完成整改或整改后仍不达标的，纳入差别化电价范围并依法予以淘汰关停。</t>
        </is>
      </c>
      <c r="AQ105" s="305" t="inlineStr">
        <is>
          <t>其他激励或支持</t>
        </is>
      </c>
      <c r="AR105" s="305" t="inlineStr">
        <is>
          <t>国家鼓励电解铝和氧化铝生产企业对标1级先进值开展节能降碳改造，通过节能审查和行业能效领跑者引导和支持先进产能提升。</t>
        </is>
      </c>
      <c r="AS105" s="305" t="inlineStr">
        <is>
          <t>N/A</t>
        </is>
      </c>
      <c r="AT105" s="305" t="inlineStr">
        <is>
          <t>N/A</t>
        </is>
      </c>
      <c r="AU105" s="305" t="inlineStr">
        <is>
          <t>C24</t>
        </is>
      </c>
      <c r="AV105" s="305" t="inlineStr">
        <is>
          <t>CO2</t>
        </is>
      </c>
      <c r="AW105" s="305" t="inlineStr">
        <is>
          <t>正向</t>
        </is>
      </c>
      <c r="AX105" s="305" t="inlineStr">
        <is>
          <t>节能</t>
        </is>
      </c>
      <c r="AY105" s="305" t="inlineStr">
        <is>
          <t>GB 21346-2022 电解铝和氧化铝单位产品能源消耗限额</t>
        </is>
      </c>
      <c r="AZ105" s="305" t="inlineStr">
        <is>
          <t>https://openstd.samr.gov.cn/bzgk/std/newGbInfo?hcno=26157DFF9B64E6DEAB76156105CE930E</t>
        </is>
      </c>
      <c r="BA105" s="305" t="inlineStr">
        <is>
          <t>GB 21346-2013（旧版，电解铝）、GB 25327-2017（旧版，氧化铝）：https://openstd.samr.gov.cn/bzgk/std/nd?no=2142</t>
        </is>
      </c>
    </row>
    <row r="106">
      <c r="A106" s="305" t="inlineStr">
        <is>
          <t>CHNPRFEILI41S000</t>
        </is>
      </c>
      <c r="B106" s="305" t="inlineStr">
        <is>
          <t>工具</t>
        </is>
      </c>
      <c r="C106" s="305" t="inlineStr">
        <is>
          <t>绩效标准</t>
        </is>
      </c>
      <c r="D106" s="305" t="inlineStr">
        <is>
          <t>单位产品能源消耗限额</t>
        </is>
      </c>
      <c r="E106" s="305" t="inlineStr">
        <is>
          <t>工业</t>
        </is>
      </c>
      <c r="F106" s="305" t="inlineStr">
        <is>
          <t>港口作业</t>
        </is>
      </c>
      <c r="G106" s="305" t="inlineStr">
        <is>
          <t>码头作业单位产品能源消耗限额</t>
        </is>
      </c>
      <c r="H106" s="305" t="inlineStr">
        <is>
          <t>Norm of Energy Consumption per Unit Throughput of Terminal Operations</t>
        </is>
      </c>
      <c r="I106" s="305" t="inlineStr">
        <is>
          <t>N/A</t>
        </is>
      </c>
      <c r="J106" s="305" t="inlineStr">
        <is>
          <t>GB 31823-2021《码头作业单位产品能源消耗限额》是强制性国家标准，于2021年10月11日发布，2022年11月1日实施，替代GB 31823-2015和GB 31827-2015。适用于国内专业化集装箱码头（不含自动化集装箱码头）、干散货（煤炭、矿石）码头和原油码头（不含后方配套库区）生产作业的单位产品能耗计算、考核，以及新建和改扩建码头的能耗控制。能耗限额等级分为3级（1级最低），其中3级为限定值（存量码头最低要求）、2级为准入值（新建及改扩建码头要求）、1级为先进值。与2015版相比，新增了原油码头的能耗限额要求，将先进值/准入值/限定值改为1级/2级/3级能耗限额等级体系。</t>
        </is>
      </c>
      <c r="K106" s="305" t="inlineStr">
        <is>
          <t>能源效率；节能</t>
        </is>
      </c>
      <c r="L106" s="305" t="inlineStr">
        <is>
          <t>直接</t>
        </is>
      </c>
      <c r="M106" s="305" t="inlineStr">
        <is>
          <t>供给侧</t>
        </is>
      </c>
      <c r="N106" s="305" t="inlineStr">
        <is>
          <t>中国</t>
        </is>
      </c>
      <c r="O106" s="305" t="inlineStr">
        <is>
          <t>国家</t>
        </is>
      </c>
      <c r="P106" s="305" t="inlineStr">
        <is>
          <t>N/A</t>
        </is>
      </c>
      <c r="Q106" s="305" t="inlineStr">
        <is>
          <t>17/07/2015</t>
        </is>
      </c>
      <c r="R106" s="305" t="inlineStr">
        <is>
          <t>01/04/2016</t>
        </is>
      </c>
      <c r="S106" s="305" t="inlineStr">
        <is>
          <t>N/A</t>
        </is>
      </c>
      <c r="T106" s="305" t="inlineStr">
        <is>
          <t>11/10/2021</t>
        </is>
      </c>
      <c r="U106" s="305" t="inlineStr">
        <is>
          <t>2021年10月11日发布GB 31823-2021，整合替代GB 31823-2015（集装箱码头）和GB 31827-2015（干散货码头），新增原油码头类型及能耗限额要求，增加码头作业单位产品能耗限额等级，删除原标准中码头单位产品能源消耗先进值和节能管理与技术措施章节。</t>
        </is>
      </c>
      <c r="V106" s="305">
        <f>IF(R106="","生效",IF(R106="N/A","生效",IF(TODAY()&lt;DATE(VALUE(RIGHT(R106,4)),VALUE(MID(R106,4,2)),VALUE(LEFT(R106,2))),"计划实施",IF(S106="","生效",IF(S106="N/A","生效",IF(TODAY()&lt;DATE(VALUE(RIGHT(S106,4)),VALUE(MID(S106,4,2)),VALUE(LEFT(S106,2))),"生效","已终止"))))))</f>
        <v/>
      </c>
      <c r="W106" s="305" t="inlineStr">
        <is>
          <t>国家市场监督管理总局；国家标准化管理委员会</t>
        </is>
      </c>
      <c r="X106" s="305" t="inlineStr">
        <is>
          <t>码头作业系统</t>
        </is>
      </c>
      <c r="Y106" s="305" t="inlineStr">
        <is>
          <t>新建；既有</t>
        </is>
      </c>
      <c r="Z106" s="305" t="inlineStr">
        <is>
          <t>专业化集装箱码头（不含自动化集装箱码头，以装卸桥/轮胎吊/轨道吊等为主要设备）、干散货（煤炭、矿石）码头（以翻车机/堆取料机/装船机等为主要设备）和原油码头（不含后方配套库区，以输油泵/管道/装卸臂等为主要设备）的生产作业系统。</t>
        </is>
      </c>
      <c r="AA106" s="305" t="inlineStr">
        <is>
          <t>N/A</t>
        </is>
      </c>
      <c r="AB106" s="305" t="inlineStr">
        <is>
          <t>N/A</t>
        </is>
      </c>
      <c r="AC106" s="305" t="inlineStr">
        <is>
          <t>企业</t>
        </is>
      </c>
      <c r="AD106" s="305" t="inlineStr">
        <is>
          <t>在中国境内运营专业化集装箱码头、干散货（煤炭、矿石）码头或原油码头的企业。</t>
        </is>
      </c>
      <c r="AE106" s="305" t="inlineStr">
        <is>
          <t>生产</t>
        </is>
      </c>
      <c r="AF106" s="305" t="inlineStr">
        <is>
          <t>码头生产作业系统的运行活动。现有码头须达到3级限定值，新建及改扩建码头须达到2级准入值。</t>
        </is>
      </c>
      <c r="AG106" s="305" t="inlineStr">
        <is>
          <t>3级</t>
        </is>
      </c>
      <c r="AH106" s="305" t="inlineStr">
        <is>
          <t>能耗限额等级</t>
        </is>
      </c>
      <c r="AI106" s="305" t="inlineStr">
        <is>
          <t>能耗限额等级分为3级（1级最低即最先进），3级为限定值（存量码头最低要求），2级为准入值（新建及改扩建码头要求），1级为先进值。以码头生产作业单位吞吐量综合能耗为评价指标。集装箱码头：3级≤45，2级≤28，1级≤24 tce/万TEU。干散货（煤炭/矿石）码头：3级≤2.7，2级≤2.0，1级≤1.8 tce/万吨。原油码头：3级≤0.88，2级≤0.51，1级≤0.36 tce/万吨。</t>
        </is>
      </c>
      <c r="AJ106" s="305" t="inlineStr">
        <is>
          <t>1）现有码头须达到3级限定值方可继续运营，未达标者须限期改造；2）新建及改扩建码头须达到2级准入值方可投产；3）1级先进值用于引导行业节能标杆。</t>
        </is>
      </c>
      <c r="AK106" s="305" t="inlineStr">
        <is>
          <t>N/A</t>
        </is>
      </c>
      <c r="AL106" s="305" t="inlineStr">
        <is>
          <t>N/A</t>
        </is>
      </c>
      <c r="AM106" s="305" t="inlineStr">
        <is>
          <t>政府机构开展的监督检查；企业能耗数据报告</t>
        </is>
      </c>
      <c r="AN106" s="305" t="inlineStr">
        <is>
          <t>市场监督管理部门和交通运输主管部门对码头企业进行能耗限额标准执行情况监督检查；企业须按规定报送年度能源消耗数据，接受节能监察。</t>
        </is>
      </c>
      <c r="AO106" s="305" t="inlineStr">
        <is>
          <t>合规命令；罚款；差别化电价；淘汰关停</t>
        </is>
      </c>
      <c r="AP106" s="305" t="inlineStr">
        <is>
          <t>对不符合强制性能耗限额标准的码头企业，由相关部门责令限期整改，逾期未完成整改或整改后仍不达标的，纳入差别化电价范围并依法予以停业整顿或关闭。</t>
        </is>
      </c>
      <c r="AQ106" s="305" t="inlineStr">
        <is>
          <t>其他激励或支持</t>
        </is>
      </c>
      <c r="AR106" s="305" t="inlineStr">
        <is>
          <t>国家鼓励码头企业对标1级先进值开展节能降碳改造，通过节能审查和绿色港口建设引导和支持先进产能提升。</t>
        </is>
      </c>
      <c r="AS106" s="305" t="inlineStr">
        <is>
          <t>N/A</t>
        </is>
      </c>
      <c r="AT106" s="305" t="inlineStr">
        <is>
          <t>N/A</t>
        </is>
      </c>
      <c r="AU106" s="305" t="inlineStr">
        <is>
          <t>H52</t>
        </is>
      </c>
      <c r="AV106" s="305" t="inlineStr">
        <is>
          <t>CO2</t>
        </is>
      </c>
      <c r="AW106" s="305" t="inlineStr">
        <is>
          <t>正向</t>
        </is>
      </c>
      <c r="AX106" s="305" t="inlineStr">
        <is>
          <t>节能；污染防治</t>
        </is>
      </c>
      <c r="AY106" s="305" t="inlineStr">
        <is>
          <t>GB 31823-2021 码头作业单位产品能源消耗限额</t>
        </is>
      </c>
      <c r="AZ106" s="305" t="inlineStr">
        <is>
          <t>https://openstd.samr.gov.cn/bzgk/std/newGbInfo?hcno=A8B30AEAFDAFE25DBCB92BC49F1B0651</t>
        </is>
      </c>
      <c r="BA106" s="305" t="inlineStr">
        <is>
          <t>GB 31823-2015（旧版，集装箱码头）、GB 31827-2015（旧版，干散货码头）：https://openstd.samr.gov.cn/bzgk/std/nd?no=2142</t>
        </is>
      </c>
    </row>
    <row r="107">
      <c r="A107" s="305" t="inlineStr">
        <is>
          <t>CHNPRFEILI42S000</t>
        </is>
      </c>
      <c r="B107" s="305" t="inlineStr">
        <is>
          <t>工具</t>
        </is>
      </c>
      <c r="C107" s="305" t="inlineStr">
        <is>
          <t>绩效标准</t>
        </is>
      </c>
      <c r="D107" s="305" t="inlineStr">
        <is>
          <t>单位产品能源消耗限额</t>
        </is>
      </c>
      <c r="E107" s="305" t="inlineStr">
        <is>
          <t>工业</t>
        </is>
      </c>
      <c r="F107" s="305" t="inlineStr">
        <is>
          <t>化工</t>
        </is>
      </c>
      <c r="G107" s="305" t="inlineStr">
        <is>
          <t>葡萄糖酸钠单位产品能源消耗限额</t>
        </is>
      </c>
      <c r="H107" s="305" t="inlineStr">
        <is>
          <t>Norm of Energy Consumption per Unit Production of Sodium Gluconate</t>
        </is>
      </c>
      <c r="I107" s="305" t="inlineStr">
        <is>
          <t>N/A</t>
        </is>
      </c>
      <c r="J107" s="305" t="inlineStr">
        <is>
          <t>GB 40878-2021《葡萄糖酸钠单位产品能源消耗限额》是强制性国家标准，于2021年10月11日发布，2022年11月1日实施。适用于以葡萄糖为原料，经生物发酵法生产葡萄糖酸钠的企业单位产品能耗计算、考核，以及新建和改扩建项目的能耗控制。能耗限额等级分为3级（1级最低），其中3级为限定值（存量企业最低要求）、2级为准入值（新建及改扩建项目要求）、1级为先进值。该标准首次对葡萄糖酸钠产品设定强制性能耗限额要求。</t>
        </is>
      </c>
      <c r="K107" s="305" t="inlineStr">
        <is>
          <t>能源效率；节能</t>
        </is>
      </c>
      <c r="L107" s="305" t="inlineStr">
        <is>
          <t>直接</t>
        </is>
      </c>
      <c r="M107" s="305" t="inlineStr">
        <is>
          <t>供给侧</t>
        </is>
      </c>
      <c r="N107" s="305" t="inlineStr">
        <is>
          <t>中国</t>
        </is>
      </c>
      <c r="O107" s="305" t="inlineStr">
        <is>
          <t>国家</t>
        </is>
      </c>
      <c r="P107" s="305" t="inlineStr">
        <is>
          <t>N/A</t>
        </is>
      </c>
      <c r="Q107" s="305" t="inlineStr">
        <is>
          <t>11/10/2021</t>
        </is>
      </c>
      <c r="R107" s="305" t="inlineStr">
        <is>
          <t>01/11/2022</t>
        </is>
      </c>
      <c r="S107" s="305" t="inlineStr">
        <is>
          <t>N/A</t>
        </is>
      </c>
      <c r="T107" s="305" t="inlineStr">
        <is>
          <t>N/A</t>
        </is>
      </c>
      <c r="U107" s="305" t="inlineStr">
        <is>
          <t>N/A</t>
        </is>
      </c>
      <c r="V107" s="305">
        <f>IF(R107="","生效",IF(R107="N/A","生效",IF(TODAY()&lt;DATE(VALUE(RIGHT(R107,4)),VALUE(MID(R107,4,2)),VALUE(LEFT(R107,2))),"计划实施",IF(S107="","生效",IF(S107="N/A","生效",IF(TODAY()&lt;DATE(VALUE(RIGHT(S107,4)),VALUE(MID(S107,4,2)),VALUE(LEFT(S107,2))),"生效","已终止"))))))</f>
        <v/>
      </c>
      <c r="W107" s="305" t="inlineStr">
        <is>
          <t>国家市场监督管理总局；国家标准化管理委员会</t>
        </is>
      </c>
      <c r="X107" s="305" t="inlineStr">
        <is>
          <t>葡萄糖酸钠生产装置</t>
        </is>
      </c>
      <c r="Y107" s="305" t="inlineStr">
        <is>
          <t>新建；既有</t>
        </is>
      </c>
      <c r="Z107" s="305" t="inlineStr">
        <is>
          <t>以葡萄糖为原料，通过生物发酵法（包括发酵、分离、精制、干燥等工序）生产葡萄糖酸钠的装置。产品形态包括晶体葡萄糖酸钠和液体葡萄糖酸钠。</t>
        </is>
      </c>
      <c r="AA107" s="305" t="inlineStr">
        <is>
          <t>N/A</t>
        </is>
      </c>
      <c r="AB107" s="305" t="inlineStr">
        <is>
          <t>N/A</t>
        </is>
      </c>
      <c r="AC107" s="305" t="inlineStr">
        <is>
          <t>企业</t>
        </is>
      </c>
      <c r="AD107" s="305" t="inlineStr">
        <is>
          <t>在中国境内运营葡萄糖酸钠生产装置的企业。</t>
        </is>
      </c>
      <c r="AE107" s="305" t="inlineStr">
        <is>
          <t>生产</t>
        </is>
      </c>
      <c r="AF107" s="305" t="inlineStr">
        <is>
          <t>葡萄糖酸钠生产装置的运行活动。现有企业须达到3级限定值，新建及改扩建企业须达到2级准入值。</t>
        </is>
      </c>
      <c r="AG107" s="305" t="inlineStr">
        <is>
          <t>3级</t>
        </is>
      </c>
      <c r="AH107" s="305" t="inlineStr">
        <is>
          <t>能耗限额等级</t>
        </is>
      </c>
      <c r="AI107" s="305" t="inlineStr">
        <is>
          <t>能耗限额等级分为3级（1级最低即最先进），3级为限定值（存量企业最低要求），2级为准入值（新建及改扩建项目要求），1级为先进值。以单位产品综合能耗（kgce/t）为评价指标。晶体葡萄糖酸钠：3级≤260，2级≤220，1级≤180。液体葡萄糖酸钠（折50%含量）：3级≤80，2级≤65，1级≤50。</t>
        </is>
      </c>
      <c r="AJ107" s="305" t="inlineStr">
        <is>
          <t>1）现有葡萄糖酸钠生产企业须达到3级限定值方可继续运营，未达标者须限期改造或淘汰；2）新建及改扩建项目须达到2级准入值方可投产；3）1级先进值用于引导行业节能标杆。</t>
        </is>
      </c>
      <c r="AK107" s="305" t="inlineStr">
        <is>
          <t>N/A</t>
        </is>
      </c>
      <c r="AL107" s="305" t="inlineStr">
        <is>
          <t>N/A</t>
        </is>
      </c>
      <c r="AM107" s="305" t="inlineStr">
        <is>
          <t>政府机构开展的监督检查；企业能耗数据报告</t>
        </is>
      </c>
      <c r="AN107" s="305" t="inlineStr">
        <is>
          <t>市场监督管理部门对葡萄糖酸钠生产企业进行能耗限额标准执行情况监督检查；企业须按规定报送年度能源消耗数据，接受节能监察。</t>
        </is>
      </c>
      <c r="AO107" s="305" t="inlineStr">
        <is>
          <t>合规命令；罚款；差别化电价；淘汰关停</t>
        </is>
      </c>
      <c r="AP107" s="305" t="inlineStr">
        <is>
          <t>对不符合强制性能耗限额标准的葡萄糖酸钠生产企业，由相关部门责令限期整改，逾期未完成整改或整改后仍不达标的，纳入差别化电价范围并依法予以淘汰关停。</t>
        </is>
      </c>
      <c r="AQ107" s="305" t="inlineStr">
        <is>
          <t>其他激励或支持</t>
        </is>
      </c>
      <c r="AR107" s="305" t="inlineStr">
        <is>
          <t>国家鼓励葡萄糖酸钠生产企业对标1级先进值开展节能降碳改造，通过节能审查和绿色工厂认定引导和支持先进产能提升。</t>
        </is>
      </c>
      <c r="AS107" s="305" t="inlineStr">
        <is>
          <t>N/A</t>
        </is>
      </c>
      <c r="AT107" s="305" t="inlineStr">
        <is>
          <t>N/A</t>
        </is>
      </c>
      <c r="AU107" s="305" t="inlineStr">
        <is>
          <t>C20</t>
        </is>
      </c>
      <c r="AV107" s="305" t="inlineStr">
        <is>
          <t>CO2</t>
        </is>
      </c>
      <c r="AW107" s="305" t="inlineStr">
        <is>
          <t>正向</t>
        </is>
      </c>
      <c r="AX107" s="305" t="inlineStr">
        <is>
          <t>节能</t>
        </is>
      </c>
      <c r="AY107" s="305" t="inlineStr">
        <is>
          <t>GB 40878-2021 葡萄糖酸钠单位产品能源消耗限额</t>
        </is>
      </c>
      <c r="AZ107" s="305" t="inlineStr">
        <is>
          <t>https://openstd.samr.gov.cn/bzgk/std/newGbInfo?hcno=877E109F22EA5491BCAB71D3A7552AEF</t>
        </is>
      </c>
      <c r="BA107" s="305" t="inlineStr">
        <is>
          <t>N/A</t>
        </is>
      </c>
    </row>
    <row r="108">
      <c r="A108" s="305" t="inlineStr">
        <is>
          <t>CHNPRFEILI43S000</t>
        </is>
      </c>
      <c r="B108" s="305" t="inlineStr">
        <is>
          <t>工具</t>
        </is>
      </c>
      <c r="C108" s="305" t="inlineStr">
        <is>
          <t>绩效标准</t>
        </is>
      </c>
      <c r="D108" s="305" t="inlineStr">
        <is>
          <t>单位产品能源消耗限额</t>
        </is>
      </c>
      <c r="E108" s="305" t="inlineStr">
        <is>
          <t>工业</t>
        </is>
      </c>
      <c r="F108" s="305" t="inlineStr">
        <is>
          <t>耐火材料</t>
        </is>
      </c>
      <c r="G108" s="305" t="inlineStr">
        <is>
          <t>硅酸铝纤维及制品单位产品能源消耗限额</t>
        </is>
      </c>
      <c r="H108" s="305" t="inlineStr">
        <is>
          <t>Norm of Energy Consumption per Unit Production of Aluminium Silicate Fibre and Products</t>
        </is>
      </c>
      <c r="I108" s="305" t="inlineStr">
        <is>
          <t>N/A</t>
        </is>
      </c>
      <c r="J108" s="305" t="inlineStr">
        <is>
          <t>GB 40877-2021《硅酸铝纤维及制品单位产品能源消耗限额》是强制性国家标准，于2021年10月11日发布，2022年11月1日实施。适用于以焦宝石、煤矸石等为原料，经电阻炉熔融成纤工艺生产硅酸铝纤维及制品（包括毯、毡、板、纸、模块等）的企业单位产品能耗计算、考核，以及新建和改扩建项目的能耗控制。能耗限额等级分为3级（1级最低），其中3级为限定值（存量企业最低要求）、2级为准入值（新建及改扩建项目要求）、1级为先进值。该标准首次对硅酸铝纤维及制品设定强制性能耗限额要求。</t>
        </is>
      </c>
      <c r="K108" s="305" t="inlineStr">
        <is>
          <t>能源效率；节能</t>
        </is>
      </c>
      <c r="L108" s="305" t="inlineStr">
        <is>
          <t>直接</t>
        </is>
      </c>
      <c r="M108" s="305" t="inlineStr">
        <is>
          <t>供给侧</t>
        </is>
      </c>
      <c r="N108" s="305" t="inlineStr">
        <is>
          <t>中国</t>
        </is>
      </c>
      <c r="O108" s="305" t="inlineStr">
        <is>
          <t>国家</t>
        </is>
      </c>
      <c r="P108" s="305" t="inlineStr">
        <is>
          <t>N/A</t>
        </is>
      </c>
      <c r="Q108" s="305" t="inlineStr">
        <is>
          <t>11/10/2021</t>
        </is>
      </c>
      <c r="R108" s="305" t="inlineStr">
        <is>
          <t>01/11/2022</t>
        </is>
      </c>
      <c r="S108" s="305" t="inlineStr">
        <is>
          <t>N/A</t>
        </is>
      </c>
      <c r="T108" s="305" t="inlineStr">
        <is>
          <t>N/A</t>
        </is>
      </c>
      <c r="U108" s="305" t="inlineStr">
        <is>
          <t>N/A</t>
        </is>
      </c>
      <c r="V108" s="305">
        <f>IF(R108="","生效",IF(R108="N/A","生效",IF(TODAY()&lt;DATE(VALUE(RIGHT(R108,4)),VALUE(MID(R108,4,2)),VALUE(LEFT(R108,2))),"计划实施",IF(S108="","生效",IF(S108="N/A","生效",IF(TODAY()&lt;DATE(VALUE(RIGHT(S108,4)),VALUE(MID(S108,4,2)),VALUE(LEFT(S108,2))),"生效","已终止"))))))</f>
        <v/>
      </c>
      <c r="W108" s="305" t="inlineStr">
        <is>
          <t>国家市场监督管理总局；国家标准化管理委员会</t>
        </is>
      </c>
      <c r="X108" s="305" t="inlineStr">
        <is>
          <t>硅酸铝纤维及制品生产装置</t>
        </is>
      </c>
      <c r="Y108" s="305" t="inlineStr">
        <is>
          <t>新建；既有</t>
        </is>
      </c>
      <c r="Z108" s="305" t="inlineStr">
        <is>
          <t>以焦宝石、煤矸石等为原料，经电阻炉熔融、甩丝或喷吹成纤，再经针刺、热压等工艺生产硅酸铝纤维毯、毡、板、纸、模块等制品的生产装置，包括原料处理、熔融成纤、集棉、针刺/热压、切割包装等主要工序。</t>
        </is>
      </c>
      <c r="AA108" s="305" t="inlineStr">
        <is>
          <t>N/A</t>
        </is>
      </c>
      <c r="AB108" s="305" t="inlineStr">
        <is>
          <t>N/A</t>
        </is>
      </c>
      <c r="AC108" s="305" t="inlineStr">
        <is>
          <t>企业</t>
        </is>
      </c>
      <c r="AD108" s="305" t="inlineStr">
        <is>
          <t>在中国境内运营硅酸铝纤维及制品生产装置的企业。</t>
        </is>
      </c>
      <c r="AE108" s="305" t="inlineStr">
        <is>
          <t>生产</t>
        </is>
      </c>
      <c r="AF108" s="305" t="inlineStr">
        <is>
          <t>硅酸铝纤维及制品生产装置的运行活动。现有企业须达到3级限定值，新建及改扩建企业须达到2级准入值。</t>
        </is>
      </c>
      <c r="AG108" s="305" t="inlineStr">
        <is>
          <t>3级</t>
        </is>
      </c>
      <c r="AH108" s="305" t="inlineStr">
        <is>
          <t>能耗限额等级</t>
        </is>
      </c>
      <c r="AI108" s="305" t="inlineStr">
        <is>
          <t>能耗限额等级分为3级（1级最低即最先进），3级为限定值（存量企业最低要求），2级为准入值（新建及改扩建项目要求），1级为先进值。以单位产品综合能耗（kgce/t）为评价指标，按产品类型分级设定限值。硅酸铝纤维散棉：3级≤850，2级≤750，1级≤650。硅酸铝纤维毯：3级≤950，2级≤830，1级≤720。硅酸铝纤维毡：3级≤900，2级≤780，1级≤680。硅酸铝纤维板：3级≤1100，2级≤950，1级≤820。硅酸铝纤维模块：3级≤1000，2级≤860，1级≤750。</t>
        </is>
      </c>
      <c r="AJ108" s="305" t="inlineStr">
        <is>
          <t>1）现有硅酸铝纤维及制品生产企业须达到3级限定值方可继续运营，未达标者须限期改造或淘汰；2）新建及改扩建项目须达到2级准入值方可投产；3）1级先进值用于引导行业节能标杆。</t>
        </is>
      </c>
      <c r="AK108" s="305" t="inlineStr">
        <is>
          <t>N/A</t>
        </is>
      </c>
      <c r="AL108" s="305" t="inlineStr">
        <is>
          <t>N/A</t>
        </is>
      </c>
      <c r="AM108" s="305" t="inlineStr">
        <is>
          <t>政府机构开展的监督检查；企业能耗数据报告</t>
        </is>
      </c>
      <c r="AN108" s="305" t="inlineStr">
        <is>
          <t>市场监督管理部门对硅酸铝纤维及制品生产企业进行能耗限额标准执行情况监督检查；企业须按规定报送年度能源消耗数据，接受节能监察。</t>
        </is>
      </c>
      <c r="AO108" s="305" t="inlineStr">
        <is>
          <t>合规命令；罚款；差别化电价；淘汰关停</t>
        </is>
      </c>
      <c r="AP108" s="305" t="inlineStr">
        <is>
          <t>对不符合强制性能耗限额标准的硅酸铝纤维及制品生产企业，由相关部门责令限期整改，逾期未完成整改或整改后仍不达标的，纳入差别化电价范围并依法予以淘汰关停。</t>
        </is>
      </c>
      <c r="AQ108" s="305" t="inlineStr">
        <is>
          <t>其他激励或支持</t>
        </is>
      </c>
      <c r="AR108" s="305" t="inlineStr">
        <is>
          <t>国家鼓励硅酸铝纤维及制品生产企业对标1级先进值开展节能降碳改造，通过节能审查和绿色工厂认定引导和支持先进产能提升。</t>
        </is>
      </c>
      <c r="AS108" s="305" t="inlineStr">
        <is>
          <t>N/A</t>
        </is>
      </c>
      <c r="AT108" s="305" t="inlineStr">
        <is>
          <t>N/A</t>
        </is>
      </c>
      <c r="AU108" s="305" t="inlineStr">
        <is>
          <t>C23</t>
        </is>
      </c>
      <c r="AV108" s="305" t="inlineStr">
        <is>
          <t>CO2</t>
        </is>
      </c>
      <c r="AW108" s="305" t="inlineStr">
        <is>
          <t>正向</t>
        </is>
      </c>
      <c r="AX108" s="305" t="inlineStr">
        <is>
          <t>节能</t>
        </is>
      </c>
      <c r="AY108" s="305" t="inlineStr">
        <is>
          <t>GB 40877-2021 硅酸铝纤维及制品单位产品能源消耗限额</t>
        </is>
      </c>
      <c r="AZ108" s="305" t="inlineStr">
        <is>
          <t>https://openstd.samr.gov.cn/bzgk/std/newGbInfo?hcno=C80A53072205EE972B428EF3320C9524</t>
        </is>
      </c>
      <c r="BA108" s="305" t="inlineStr">
        <is>
          <t>N/A</t>
        </is>
      </c>
    </row>
    <row r="109">
      <c r="A109" s="305" t="inlineStr">
        <is>
          <t>CHNPRFEILI44S000</t>
        </is>
      </c>
      <c r="B109" s="305" t="inlineStr">
        <is>
          <t>工具</t>
        </is>
      </c>
      <c r="C109" s="305" t="inlineStr">
        <is>
          <t>绩效标准</t>
        </is>
      </c>
      <c r="D109" s="305" t="inlineStr">
        <is>
          <t>单位产品能源消耗限额</t>
        </is>
      </c>
      <c r="E109" s="305" t="inlineStr">
        <is>
          <t>工业</t>
        </is>
      </c>
      <c r="F109" s="305" t="inlineStr">
        <is>
          <t>水泥制造</t>
        </is>
      </c>
      <c r="G109" s="305" t="inlineStr">
        <is>
          <t>水泥单位产品能源消耗限额</t>
        </is>
      </c>
      <c r="H109" s="305" t="inlineStr">
        <is>
          <t>Norm of Energy Consumption per Unit Production of Cement</t>
        </is>
      </c>
      <c r="I109" s="305" t="inlineStr">
        <is>
          <t>N/A</t>
        </is>
      </c>
      <c r="J109" s="305" t="inlineStr">
        <is>
          <t>GB 16780-2021《水泥单位产品能源消耗限额》是强制性国家标准，于2021年10月11日发布，2022年11月1日实施，替代GB 16780-2012。适用于以石灰石、粘土等为原料，经生料制备、熟料煅烧、水泥粉磨等工序生产通用硅酸盐水泥的企业单位产品能耗计算、考核，以及新建和改扩建项目的能耗控制。能耗限额等级分为3级（1级最低），其中3级为限定值（存量企业最低要求）、2级为准入值（新建及改扩建项目要求）、1级为先进值。与2012版相比，将限定值/准入值/先进值改为1级/2级/3级能耗限额等级体系，熟料综合能耗和水泥综合能耗指标进一步收严。</t>
        </is>
      </c>
      <c r="K109" s="305" t="inlineStr">
        <is>
          <t>能源效率；节能</t>
        </is>
      </c>
      <c r="L109" s="305" t="inlineStr">
        <is>
          <t>直接</t>
        </is>
      </c>
      <c r="M109" s="305" t="inlineStr">
        <is>
          <t>供给侧</t>
        </is>
      </c>
      <c r="N109" s="305" t="inlineStr">
        <is>
          <t>中国</t>
        </is>
      </c>
      <c r="O109" s="305" t="inlineStr">
        <is>
          <t>国家</t>
        </is>
      </c>
      <c r="P109" s="305" t="inlineStr">
        <is>
          <t>N/A</t>
        </is>
      </c>
      <c r="Q109" s="305" t="inlineStr">
        <is>
          <t>03/12/2007</t>
        </is>
      </c>
      <c r="R109" s="305" t="inlineStr">
        <is>
          <t>01/06/2008</t>
        </is>
      </c>
      <c r="S109" s="305" t="inlineStr">
        <is>
          <t>N/A</t>
        </is>
      </c>
      <c r="T109" s="305" t="inlineStr">
        <is>
          <t>11/10/2021</t>
        </is>
      </c>
      <c r="U109" s="305" t="inlineStr">
        <is>
          <t>2021年10月11日发布GB 16780-2021替代GB 16780-2012，将限定值/准入值/先进值改为1级/2级/3级能耗限额等级体系，收严熟料和水泥综合能耗限额指标，删除节能管理与措施章节。</t>
        </is>
      </c>
      <c r="V109" s="305">
        <f>IF(R109="","生效",IF(R109="N/A","生效",IF(TODAY()&lt;DATE(VALUE(RIGHT(R109,4)),VALUE(MID(R109,4,2)),VALUE(LEFT(R109,2))),"计划实施",IF(S109="","生效",IF(S109="N/A","生效",IF(TODAY()&lt;DATE(VALUE(RIGHT(S109,4)),VALUE(MID(S109,4,2)),VALUE(LEFT(S109,2))),"生效","已终止"))))))</f>
        <v/>
      </c>
      <c r="W109" s="305" t="inlineStr">
        <is>
          <t>国家市场监督管理总局；国家标准化管理委员会</t>
        </is>
      </c>
      <c r="X109" s="305" t="inlineStr">
        <is>
          <t>水泥生产系统</t>
        </is>
      </c>
      <c r="Y109" s="305" t="inlineStr">
        <is>
          <t>新建；既有</t>
        </is>
      </c>
      <c r="Z109" s="305" t="inlineStr">
        <is>
          <t>水泥生产系统包括生料制备（原料破碎、预均化、粉磨）、熟料煅烧（预热器、分解炉、回转窑、冷却机）和水泥粉磨（水泥磨、选粉机）三大工序及辅助生产系统。涵盖新型干法水泥生产线，不包括特种水泥和水泥配置站。</t>
        </is>
      </c>
      <c r="AA109" s="305" t="inlineStr">
        <is>
          <t>N/A</t>
        </is>
      </c>
      <c r="AB109" s="305" t="inlineStr">
        <is>
          <t>N/A</t>
        </is>
      </c>
      <c r="AC109" s="305" t="inlineStr">
        <is>
          <t>企业</t>
        </is>
      </c>
      <c r="AD109" s="305" t="inlineStr">
        <is>
          <t>在中国境内运营水泥生产系统的企业。</t>
        </is>
      </c>
      <c r="AE109" s="305" t="inlineStr">
        <is>
          <t>生产</t>
        </is>
      </c>
      <c r="AF109" s="305" t="inlineStr">
        <is>
          <t>水泥生产系统的运行活动。现有企业须达到3级限定值，新建及改扩建企业须达到2级准入值。</t>
        </is>
      </c>
      <c r="AG109" s="305" t="inlineStr">
        <is>
          <t>3级</t>
        </is>
      </c>
      <c r="AH109" s="305" t="inlineStr">
        <is>
          <t>能耗限额等级</t>
        </is>
      </c>
      <c r="AI109" s="305" t="inlineStr">
        <is>
          <t>能耗限额等级分为3级（1级最低即最先进），3级为限定值（存量企业最低要求），2级为准入值（新建及改扩建项目要求），1级为先进值。以可比熟料综合煤耗（kgce/t）、可比熟料综合电耗（kWh/t）、可比熟料综合能耗（kgce/t）、可比水泥综合电耗（kWh/t）和可比水泥综合能耗（kgce/t）为评价指标，按熟料和水泥分别分级设定限值。可比熟料综合煤耗：3级≤109，2级≤103，1级≤94。可比熟料综合电耗：3级≤61，2级≤56，1级≤48。可比熟料综合能耗：3级≤117，2级≤107，1级≤100。可比水泥综合电耗（水泥粉磨站）：3级≤36，2级≤33，1级≤26 kWh/t。可比水泥综合能耗（水泥粉磨站）：3级≤5.0，2级≤4.5，1级≤3.5 kgce/t。</t>
        </is>
      </c>
      <c r="AJ109" s="305" t="inlineStr">
        <is>
          <t>1）现有水泥生产企业须达到3级限定值方可继续运营，未达标者须限期改造或淘汰（列入淘汰计划的水泥机立窑和湿法窑除外）；2）新建及改扩建项目须达到2级准入值方可投产；3）1级先进值用于引导行业节能标杆。</t>
        </is>
      </c>
      <c r="AK109" s="305" t="inlineStr">
        <is>
          <t>N/A</t>
        </is>
      </c>
      <c r="AL109" s="305" t="inlineStr">
        <is>
          <t>N/A</t>
        </is>
      </c>
      <c r="AM109" s="305" t="inlineStr">
        <is>
          <t>政府机构开展的监督检查；企业能耗数据报告</t>
        </is>
      </c>
      <c r="AN109" s="305" t="inlineStr">
        <is>
          <t>市场监督管理部门和工业和信息化主管部门对水泥生产企业进行能耗限额标准执行情况监督检查；企业须按规定报送年度能源消耗数据，接受节能监察和阶梯电价考核。</t>
        </is>
      </c>
      <c r="AO109" s="305" t="inlineStr">
        <is>
          <t>合规命令；罚款；差别化电价；淘汰关停</t>
        </is>
      </c>
      <c r="AP109" s="305" t="inlineStr">
        <is>
          <t>对不符合强制性能耗限额标准的水泥生产企业，由相关部门责令限期整改，逾期未完成整改或整改后仍不达标的，纳入差别化电价和阶梯电价范围，并依法予以淘汰关停。</t>
        </is>
      </c>
      <c r="AQ109" s="305" t="inlineStr">
        <is>
          <t>其他激励或支持</t>
        </is>
      </c>
      <c r="AR109" s="305" t="inlineStr">
        <is>
          <t>国家鼓励水泥生产企业对标1级先进值开展节能降碳改造，推广应用高效粉磨、富氧燃烧、替代燃料等技术，通过节能审查和行业能效领跑者引导和支持先进产能提升。</t>
        </is>
      </c>
      <c r="AS109" s="305" t="inlineStr">
        <is>
          <t>N/A</t>
        </is>
      </c>
      <c r="AT109" s="305" t="inlineStr">
        <is>
          <t>N/A</t>
        </is>
      </c>
      <c r="AU109" s="305" t="inlineStr">
        <is>
          <t>C23</t>
        </is>
      </c>
      <c r="AV109" s="305" t="inlineStr">
        <is>
          <t>CO2</t>
        </is>
      </c>
      <c r="AW109" s="305" t="inlineStr">
        <is>
          <t>正向</t>
        </is>
      </c>
      <c r="AX109" s="305" t="inlineStr">
        <is>
          <t>节能</t>
        </is>
      </c>
      <c r="AY109" s="305" t="inlineStr">
        <is>
          <t>GB 16780-2021 水泥单位产品能源消耗限额</t>
        </is>
      </c>
      <c r="AZ109" s="305" t="inlineStr">
        <is>
          <t>https://openstd.samr.gov.cn/bzgk/std/newGbInfo?hcno=A98F40B6D901C95820E0B5DFDC3FCFF9</t>
        </is>
      </c>
      <c r="BA109" s="305" t="inlineStr">
        <is>
          <t>GB 16780-2012（旧版）：https://openstd.samr.gov.cn/bzgk/std/nd?no=2142</t>
        </is>
      </c>
    </row>
    <row r="110">
      <c r="A110" s="305" t="inlineStr">
        <is>
          <t>CHNPRFEILI45S000</t>
        </is>
      </c>
      <c r="B110" s="305" t="inlineStr">
        <is>
          <t>工具</t>
        </is>
      </c>
      <c r="C110" s="305" t="inlineStr">
        <is>
          <t>绩效标准</t>
        </is>
      </c>
      <c r="D110" s="305" t="inlineStr">
        <is>
          <t>单位产品能源消耗限额</t>
        </is>
      </c>
      <c r="E110" s="305" t="inlineStr">
        <is>
          <t>工业</t>
        </is>
      </c>
      <c r="F110" s="305" t="inlineStr">
        <is>
          <t>墙体材料</t>
        </is>
      </c>
      <c r="G110" s="305" t="inlineStr">
        <is>
          <t>烧结墙体材料和泡沫玻璃单位产品能源消耗限额</t>
        </is>
      </c>
      <c r="H110" s="305" t="inlineStr">
        <is>
          <t>Norm of Energy Consumption per Unit Production of Sintered Wall Materials and Foam Glass</t>
        </is>
      </c>
      <c r="I110" s="305" t="inlineStr">
        <is>
          <t>N/A</t>
        </is>
      </c>
      <c r="J110" s="305" t="inlineStr">
        <is>
          <t>GB 30526-2019《烧结墙体材料和泡沫玻璃单位产品能源消耗限额》是强制性国家标准，于2019年10月14日发布，2020年5月1日实施，替代GB 30526-2014。适用于以粘土、页岩、煤矸石、粉煤灰等为原料经烧结工艺生产的烧结砖、烧结砌块、烧结瓦和泡沫玻璃生产企业的单位产品能耗计算、考核，以及新建和改扩建项目的能耗控制。能耗限额等级分为3级（1级最低），其中3级为限定值（存量企业最低要求）、2级为准入值（新建及改扩建项目要求）、1级为先进值。与2014版相比，新增了泡沫玻璃的能耗限额要求。</t>
        </is>
      </c>
      <c r="K110" s="305" t="inlineStr">
        <is>
          <t>能源效率；节能</t>
        </is>
      </c>
      <c r="L110" s="305" t="inlineStr">
        <is>
          <t>直接</t>
        </is>
      </c>
      <c r="M110" s="305" t="inlineStr">
        <is>
          <t>供给侧</t>
        </is>
      </c>
      <c r="N110" s="305" t="inlineStr">
        <is>
          <t>中国</t>
        </is>
      </c>
      <c r="O110" s="305" t="inlineStr">
        <is>
          <t>国家</t>
        </is>
      </c>
      <c r="P110" s="305" t="inlineStr">
        <is>
          <t>N/A</t>
        </is>
      </c>
      <c r="Q110" s="305" t="inlineStr">
        <is>
          <t>28/04/2014</t>
        </is>
      </c>
      <c r="R110" s="305" t="inlineStr">
        <is>
          <t>01/01/2015</t>
        </is>
      </c>
      <c r="S110" s="305" t="inlineStr">
        <is>
          <t>N/A</t>
        </is>
      </c>
      <c r="T110" s="305" t="inlineStr">
        <is>
          <t>14/10/2019</t>
        </is>
      </c>
      <c r="U110" s="305" t="inlineStr">
        <is>
          <t>2019年10月14日发布GB 30526-2019替代GB 30526-2014，新增泡沫玻璃产品的能耗限额要求，增加能耗限额等级，将限定值/准入值/先进值改为1级/2级/3级体系，更新烧结墙体材料各级能耗限额指标。</t>
        </is>
      </c>
      <c r="V110" s="305">
        <f>IF(R110="","生效",IF(R110="N/A","生效",IF(TODAY()&lt;DATE(VALUE(RIGHT(R110,4)),VALUE(MID(R110,4,2)),VALUE(LEFT(R110,2))),"计划实施",IF(S110="","生效",IF(S110="N/A","生效",IF(TODAY()&lt;DATE(VALUE(RIGHT(S110,4)),VALUE(MID(S110,4,2)),VALUE(LEFT(S110,2))),"生效","已终止"))))))</f>
        <v/>
      </c>
      <c r="W110" s="305" t="inlineStr">
        <is>
          <t>国家市场监督管理总局；国家标准化管理委员会</t>
        </is>
      </c>
      <c r="X110" s="305" t="inlineStr">
        <is>
          <t>烧结墙体材料和泡沫玻璃生产装置</t>
        </is>
      </c>
      <c r="Y110" s="305" t="inlineStr">
        <is>
          <t>新建；既有</t>
        </is>
      </c>
      <c r="Z110" s="305" t="inlineStr">
        <is>
          <t>烧结砖（包括烧结多孔砖、烧结空心砖/砌块、烧结保温砖/砌块等，按原料类型分类）、烧结瓦和泡沫玻璃（以废玻璃等为原料，经粉碎、发泡、退火等工序生产）的生产装置，包括原料处理、成型、干燥、烧成/发泡等主要工序。</t>
        </is>
      </c>
      <c r="AA110" s="305" t="inlineStr">
        <is>
          <t>N/A</t>
        </is>
      </c>
      <c r="AB110" s="305" t="inlineStr">
        <is>
          <t>N/A</t>
        </is>
      </c>
      <c r="AC110" s="305" t="inlineStr">
        <is>
          <t>企业</t>
        </is>
      </c>
      <c r="AD110" s="305" t="inlineStr">
        <is>
          <t>在中国境内运营烧结墙体材料或泡沫玻璃生产装置的企业。</t>
        </is>
      </c>
      <c r="AE110" s="305" t="inlineStr">
        <is>
          <t>生产</t>
        </is>
      </c>
      <c r="AF110" s="305" t="inlineStr">
        <is>
          <t>烧结墙体材料和泡沫玻璃生产装置的运行活动。现有企业须达到3级限定值，新建及改扩建企业须达到2级准入值。</t>
        </is>
      </c>
      <c r="AG110" s="305" t="inlineStr">
        <is>
          <t>3级</t>
        </is>
      </c>
      <c r="AH110" s="305" t="inlineStr">
        <is>
          <t>能耗限额等级</t>
        </is>
      </c>
      <c r="AI110" s="305" t="inlineStr">
        <is>
          <t>能耗限额等级分为3级（1级最低即最先进），3级为限定值（存量企业最低要求），2级为准入值（新建及改扩建项目要求），1级为先进值。以单位产品综合能耗（kgce/吨或kgce/万块标准砖）为评价指标，按产品类型分级设定限值。烧结砖（粘土/页岩类）：3级≤48.0，2级≤44.0，1级≤40.0 kgce/吨。烧结砖（煤矸石/粉煤灰类）：3级≤50.0，2级≤45.0，1级≤41.0 kgce/吨。烧结砌块：3级≤53.0，2级≤48.0，1级≤44.0 kgce/吨。烧结瓦：3级≤63.0，2级≤57.0，1级≤52.0 kgce/吨。泡沫玻璃：3级≤180，2级≤150，1级≤130 kgce/吨。</t>
        </is>
      </c>
      <c r="AJ110" s="305" t="inlineStr">
        <is>
          <t>1）现有烧结墙体材料和泡沫玻璃生产企业须达到3级限定值方可继续运营，未达标者须限期改造或淘汰；2）新建及改扩建项目须达到2级准入值方可投产；3）1级先进值用于引导行业节能标杆。</t>
        </is>
      </c>
      <c r="AK110" s="305" t="inlineStr">
        <is>
          <t>N/A</t>
        </is>
      </c>
      <c r="AL110" s="305" t="inlineStr">
        <is>
          <t>N/A</t>
        </is>
      </c>
      <c r="AM110" s="305" t="inlineStr">
        <is>
          <t>政府机构开展的监督检查；企业能耗数据报告</t>
        </is>
      </c>
      <c r="AN110" s="305" t="inlineStr">
        <is>
          <t>市场监督管理部门对烧结墙体材料和泡沫玻璃生产企业进行能耗限额标准执行情况监督检查；企业须按规定报送年度能源消耗数据，接受节能监察。</t>
        </is>
      </c>
      <c r="AO110" s="305" t="inlineStr">
        <is>
          <t>合规命令；罚款；差别化电价；淘汰关停</t>
        </is>
      </c>
      <c r="AP110" s="305" t="inlineStr">
        <is>
          <t>对不符合强制性能耗限额标准的烧结墙体材料或泡沫玻璃生产企业，由相关部门责令限期整改，逾期未完成整改或整改后仍不达标的，纳入差别化电价范围并依法予以淘汰关停。</t>
        </is>
      </c>
      <c r="AQ110" s="305" t="inlineStr">
        <is>
          <t>其他激励或支持</t>
        </is>
      </c>
      <c r="AR110" s="305" t="inlineStr">
        <is>
          <t>国家鼓励烧结墙体材料和泡沫玻璃生产企业对标1级先进值开展节能降碳改造，通过节能审查和绿色工厂认定引导和支持先进产能提升。</t>
        </is>
      </c>
      <c r="AS110" s="305" t="inlineStr">
        <is>
          <t>N/A</t>
        </is>
      </c>
      <c r="AT110" s="305" t="inlineStr">
        <is>
          <t>N/A</t>
        </is>
      </c>
      <c r="AU110" s="305" t="inlineStr">
        <is>
          <t>C23</t>
        </is>
      </c>
      <c r="AV110" s="305" t="inlineStr">
        <is>
          <t>CO2</t>
        </is>
      </c>
      <c r="AW110" s="305" t="inlineStr">
        <is>
          <t>正向</t>
        </is>
      </c>
      <c r="AX110" s="305" t="inlineStr">
        <is>
          <t>节能</t>
        </is>
      </c>
      <c r="AY110" s="305" t="inlineStr">
        <is>
          <t>GB 30526-2019 烧结墙体材料和泡沫玻璃单位产品能源消耗限额</t>
        </is>
      </c>
      <c r="AZ110" s="305" t="inlineStr">
        <is>
          <t>https://openstd.samr.gov.cn/bzgk/std/newGbInfo?hcno=6F51EED8D314AC04CFA4642EB9D519AC</t>
        </is>
      </c>
      <c r="BA110" s="305" t="inlineStr">
        <is>
          <t>GB 30526-2014（旧版，仅含烧结墙体材料）：https://openstd.samr.gov.cn/bzgk/std/nd?no=2142</t>
        </is>
      </c>
    </row>
    <row r="111">
      <c r="A111" s="305" t="inlineStr">
        <is>
          <t>CHNPRFEILI46S000</t>
        </is>
      </c>
      <c r="B111" s="305" t="inlineStr">
        <is>
          <t>工具</t>
        </is>
      </c>
      <c r="C111" s="305" t="inlineStr">
        <is>
          <t>绩效标准</t>
        </is>
      </c>
      <c r="D111" s="305" t="inlineStr">
        <is>
          <t>单位产品能源消耗限额</t>
        </is>
      </c>
      <c r="E111" s="305" t="inlineStr">
        <is>
          <t>工业</t>
        </is>
      </c>
      <c r="F111" s="305" t="inlineStr">
        <is>
          <t>水泥制品</t>
        </is>
      </c>
      <c r="G111" s="305" t="inlineStr">
        <is>
          <t>水泥制品单位产品能源消耗限额</t>
        </is>
      </c>
      <c r="H111" s="305" t="inlineStr">
        <is>
          <t>Norm of Energy Consumption per Unit Production of Cement Products</t>
        </is>
      </c>
      <c r="I111" s="305" t="inlineStr">
        <is>
          <t>N/A</t>
        </is>
      </c>
      <c r="J111" s="305" t="inlineStr">
        <is>
          <t>GB 38263-2019《水泥制品单位产品能源消耗限额》是强制性国家标准，于2019年10月14日发布，2020年5月1日实施。适用于混凝土管桩、混凝土电杆、预制混凝土构件、钢筋混凝土排水管等主要水泥制品生产企业的单位产品能耗计算、考核，以及新建和改扩建项目的能耗控制。能耗限额等级分为3级（1级最低），其中3级为限定值（存量企业最低要求）、2级为准入值（新建及改扩建项目要求）、1级为先进值。该标准是首次针对水泥制品行业制定的强制性能耗限额国家标准。</t>
        </is>
      </c>
      <c r="K111" s="305" t="inlineStr">
        <is>
          <t>能源效率；节能</t>
        </is>
      </c>
      <c r="L111" s="305" t="inlineStr">
        <is>
          <t>直接</t>
        </is>
      </c>
      <c r="M111" s="305" t="inlineStr">
        <is>
          <t>供给侧</t>
        </is>
      </c>
      <c r="N111" s="305" t="inlineStr">
        <is>
          <t>中国</t>
        </is>
      </c>
      <c r="O111" s="305" t="inlineStr">
        <is>
          <t>国家</t>
        </is>
      </c>
      <c r="P111" s="305" t="inlineStr">
        <is>
          <t>N/A</t>
        </is>
      </c>
      <c r="Q111" s="305" t="inlineStr">
        <is>
          <t>14/10/2019</t>
        </is>
      </c>
      <c r="R111" s="305" t="inlineStr">
        <is>
          <t>01/05/2020</t>
        </is>
      </c>
      <c r="S111" s="305" t="inlineStr">
        <is>
          <t>N/A</t>
        </is>
      </c>
      <c r="T111" s="305" t="inlineStr">
        <is>
          <t>N/A</t>
        </is>
      </c>
      <c r="U111" s="305" t="inlineStr">
        <is>
          <t>N/A</t>
        </is>
      </c>
      <c r="V111" s="305">
        <f>IF(R111="","生效",IF(R111="N/A","生效",IF(TODAY()&lt;DATE(VALUE(RIGHT(R111,4)),VALUE(MID(R111,4,2)),VALUE(LEFT(R111,2))),"计划实施",IF(S111="","生效",IF(S111="N/A","生效",IF(TODAY()&lt;DATE(VALUE(RIGHT(S111,4)),VALUE(MID(S111,4,2)),VALUE(LEFT(S111,2))),"生效","已终止"))))))</f>
        <v/>
      </c>
      <c r="W111" s="305" t="inlineStr">
        <is>
          <t>国家市场监督管理总局；国家标准化管理委员会</t>
        </is>
      </c>
      <c r="X111" s="305" t="inlineStr">
        <is>
          <t>水泥制品生产车间或生产线</t>
        </is>
      </c>
      <c r="Y111" s="305" t="inlineStr">
        <is>
          <t>新建；既有</t>
        </is>
      </c>
      <c r="Z111" s="305" t="inlineStr">
        <is>
          <t>混凝土管桩（包括预应力混凝土管桩、预应力高强混凝土管桩等）、混凝土电杆、预制混凝土构件（包括预制混凝土墙板、预制混凝土梁柱、预制混凝土楼梯等）和钢筋混凝土排水管的生产系统，包括混凝土搅拌、钢筋加工、成型、养护（蒸汽养护或自然养护）等主要工序。</t>
        </is>
      </c>
      <c r="AA111" s="305" t="inlineStr">
        <is>
          <t>N/A</t>
        </is>
      </c>
      <c r="AB111" s="305" t="inlineStr">
        <is>
          <t>N/A</t>
        </is>
      </c>
      <c r="AC111" s="305" t="inlineStr">
        <is>
          <t>企业</t>
        </is>
      </c>
      <c r="AD111" s="305" t="inlineStr">
        <is>
          <t>在中国境内运营混凝土管桩、混凝土电杆、预制混凝土构件或钢筋混凝土排水管生产系统的企业。</t>
        </is>
      </c>
      <c r="AE111" s="305" t="inlineStr">
        <is>
          <t>生产</t>
        </is>
      </c>
      <c r="AF111" s="305" t="inlineStr">
        <is>
          <t>水泥制品生产系统的运行活动。现有企业须达到3级限定值，新建及改扩建企业须达到2级准入值。</t>
        </is>
      </c>
      <c r="AG111" s="305" t="inlineStr">
        <is>
          <t>3级</t>
        </is>
      </c>
      <c r="AH111" s="305" t="inlineStr">
        <is>
          <t>能耗限额等级</t>
        </is>
      </c>
      <c r="AI111" s="305" t="inlineStr">
        <is>
          <t>能耗限额等级分为3级（1级最低即最先进），3级为限定值（存量企业最低要求），2级为准入值（新建及改扩建项目要求），1级为先进值。以单位产品综合能耗（kgce/m³或kgce/根）为评价指标，按产品类型分级设定限值。预应力高强混凝土管桩（PHC）：3级≤73，2级≤60，1级≤50 kgce/m³。预应力混凝土管桩（PC）：3级≤65，2级≤53，1级≤44 kgce/m³。混凝土电杆：3级≤28，2级≤22，1级≤18 kgce/根。预制混凝土构件：3级≤48，2级≤38，1级≤30 kgce/m³。钢筋混凝土排水管：3级≤55，2级≤44，1级≤35 kgce/m³。</t>
        </is>
      </c>
      <c r="AJ111" s="305" t="inlineStr">
        <is>
          <t>1）现有水泥制品生产企业须达到3级限定值方可继续运营，未达标者须限期改造或淘汰；2）新建及改扩建项目须达到2级准入值方可投产；3）1级先进值用于引导行业节能标杆。</t>
        </is>
      </c>
      <c r="AK111" s="305" t="inlineStr">
        <is>
          <t>N/A</t>
        </is>
      </c>
      <c r="AL111" s="305" t="inlineStr">
        <is>
          <t>N/A</t>
        </is>
      </c>
      <c r="AM111" s="305" t="inlineStr">
        <is>
          <t>政府机构开展的监督检查；企业能耗数据报告</t>
        </is>
      </c>
      <c r="AN111" s="305" t="inlineStr">
        <is>
          <t>市场监督管理部门对水泥制品生产企业进行能耗限额标准执行情况监督检查；企业须按规定报送年度能源消耗数据，接受节能监察。</t>
        </is>
      </c>
      <c r="AO111" s="305" t="inlineStr">
        <is>
          <t>合规命令；罚款；差别化电价；淘汰关停</t>
        </is>
      </c>
      <c r="AP111" s="305" t="inlineStr">
        <is>
          <t>对不符合强制性能耗限额标准的水泥制品生产企业，由相关部门责令限期整改，逾期未完成整改或整改后仍不达标的，纳入差别化电价范围并依法予以淘汰关停。</t>
        </is>
      </c>
      <c r="AQ111" s="305" t="inlineStr">
        <is>
          <t>其他激励或支持</t>
        </is>
      </c>
      <c r="AR111" s="305" t="inlineStr">
        <is>
          <t>国家鼓励水泥制品生产企业对标1级先进值开展节能降碳改造，通过节能审查和绿色工厂认定引导和支持先进产能提升。</t>
        </is>
      </c>
      <c r="AS111" s="305" t="inlineStr">
        <is>
          <t>N/A</t>
        </is>
      </c>
      <c r="AT111" s="305" t="inlineStr">
        <is>
          <t>N/A</t>
        </is>
      </c>
      <c r="AU111" s="305" t="inlineStr">
        <is>
          <t>C23</t>
        </is>
      </c>
      <c r="AV111" s="305" t="inlineStr">
        <is>
          <t>CO2</t>
        </is>
      </c>
      <c r="AW111" s="305" t="inlineStr">
        <is>
          <t>正向</t>
        </is>
      </c>
      <c r="AX111" s="305" t="inlineStr">
        <is>
          <t>节能</t>
        </is>
      </c>
      <c r="AY111" s="305" t="inlineStr">
        <is>
          <t>GB 38263-2019 水泥制品单位产品能源消耗限额</t>
        </is>
      </c>
      <c r="AZ111" s="305" t="inlineStr">
        <is>
          <t>https://openstd.samr.gov.cn/bzgk/std/newGbInfo?hcno=7C344F125FEDFB324891860636875FC2</t>
        </is>
      </c>
      <c r="BA111" s="305" t="inlineStr">
        <is>
          <t>N/A</t>
        </is>
      </c>
    </row>
    <row r="112">
      <c r="A112" s="305" t="inlineStr">
        <is>
          <t>CHNPRFEILI47S000</t>
        </is>
      </c>
      <c r="B112" s="305" t="inlineStr">
        <is>
          <t>工具</t>
        </is>
      </c>
      <c r="C112" s="305" t="inlineStr">
        <is>
          <t>绩效标准</t>
        </is>
      </c>
      <c r="D112" s="305" t="inlineStr">
        <is>
          <t>单位产品能源消耗限额</t>
        </is>
      </c>
      <c r="E112" s="305" t="inlineStr">
        <is>
          <t>工业</t>
        </is>
      </c>
      <c r="F112" s="305" t="inlineStr">
        <is>
          <t>玻璃制造</t>
        </is>
      </c>
      <c r="G112" s="305" t="inlineStr">
        <is>
          <t>玻璃和铸石单位产品能源消耗限额</t>
        </is>
      </c>
      <c r="H112" s="305" t="inlineStr">
        <is>
          <t>Norm of Energy Consumption per Unit Production of Glass and Cast Stone</t>
        </is>
      </c>
      <c r="I112" s="305" t="inlineStr">
        <is>
          <t>N/A</t>
        </is>
      </c>
      <c r="J112" s="305" t="inlineStr">
        <is>
          <t>GB 21340-2019《玻璃和铸石单位产品能源消耗限额》是强制性国家标准，于2019年10月14日发布，2020年5月1日实施，整合替代GB 21340-2013、GB 30252-2013和GB 29451-2012。适用于平板玻璃（浮法工艺）、铸石（熔化浇铸工艺）生产企业的单位产品能耗计算、考核，以及新建和改扩建项目的能耗控制。能耗限额等级分为3级（1级最低），其中3级为限定值（存量企业最低要求）、2级为准入值（新建及改扩建项目要求）、1级为先进值。与上一版相比，首次将平板玻璃和铸石的能耗限额整合为一项标准。</t>
        </is>
      </c>
      <c r="K112" s="305" t="inlineStr">
        <is>
          <t>能源效率；节能</t>
        </is>
      </c>
      <c r="L112" s="305" t="inlineStr">
        <is>
          <t>直接</t>
        </is>
      </c>
      <c r="M112" s="305" t="inlineStr">
        <is>
          <t>供给侧</t>
        </is>
      </c>
      <c r="N112" s="305" t="inlineStr">
        <is>
          <t>中国</t>
        </is>
      </c>
      <c r="O112" s="305" t="inlineStr">
        <is>
          <t>国家</t>
        </is>
      </c>
      <c r="P112" s="305" t="inlineStr">
        <is>
          <t>N/A</t>
        </is>
      </c>
      <c r="Q112" s="305" t="inlineStr">
        <is>
          <t>31/12/2012</t>
        </is>
      </c>
      <c r="R112" s="305" t="inlineStr">
        <is>
          <t>01/10/2013</t>
        </is>
      </c>
      <c r="S112" s="305" t="inlineStr">
        <is>
          <t>N/A</t>
        </is>
      </c>
      <c r="T112" s="305" t="inlineStr">
        <is>
          <t>14/10/2019</t>
        </is>
      </c>
      <c r="U112" s="305" t="inlineStr">
        <is>
          <t>2019年10月14日发布GB 21340-2019，整合替代GB 21340-2013（平板玻璃）、GB 30252-2013（光伏压延玻璃）和GB 29451-2012（铸石），将平板玻璃和铸石的能耗限额合并且更新各级限额指标，将限定值/准入值/先进值改为1级/2级/3级能耗限额等级体系。</t>
        </is>
      </c>
      <c r="V112" s="305">
        <f>IF(R112="","生效",IF(R112="N/A","生效",IF(TODAY()&lt;DATE(VALUE(RIGHT(R112,4)),VALUE(MID(R112,4,2)),VALUE(LEFT(R112,2))),"计划实施",IF(S112="","生效",IF(S112="N/A","生效",IF(TODAY()&lt;DATE(VALUE(RIGHT(S112,4)),VALUE(MID(S112,4,2)),VALUE(LEFT(S112,2))),"生效","已终止"))))))</f>
        <v/>
      </c>
      <c r="W112" s="305" t="inlineStr">
        <is>
          <t>国家市场监督管理总局；国家标准化管理委员会</t>
        </is>
      </c>
      <c r="X112" s="305" t="inlineStr">
        <is>
          <t>玻璃和铸石生产装置</t>
        </is>
      </c>
      <c r="Y112" s="305" t="inlineStr">
        <is>
          <t>新建；既有</t>
        </is>
      </c>
      <c r="Z112" s="305" t="inlineStr">
        <is>
          <t>平板玻璃生产装置（浮法工艺，以石英砂等为原料，经配料、熔化、成型、退火等工序生产无色透明或本体着色平板玻璃，包括普通平板玻璃和超白玻璃等，不适用于光伏压延玻璃）和铸石生产装置（熔化浇铸工艺，以玄武岩、辉绿岩等为原料，经配料、熔化、浇铸、结晶退火等工序生产铸石板、铸石管等）。</t>
        </is>
      </c>
      <c r="AA112" s="305" t="inlineStr">
        <is>
          <t>N/A</t>
        </is>
      </c>
      <c r="AB112" s="305" t="inlineStr">
        <is>
          <t>N/A</t>
        </is>
      </c>
      <c r="AC112" s="305" t="inlineStr">
        <is>
          <t>企业</t>
        </is>
      </c>
      <c r="AD112" s="305" t="inlineStr">
        <is>
          <t>在中国境内运营平板玻璃或铸石生产装置的企业。</t>
        </is>
      </c>
      <c r="AE112" s="305" t="inlineStr">
        <is>
          <t>生产</t>
        </is>
      </c>
      <c r="AF112" s="305" t="inlineStr">
        <is>
          <t>玻璃和铸石生产装置的运行活动。现有企业须达到3级限定值，新建及改扩建企业须达到2级准入值。</t>
        </is>
      </c>
      <c r="AG112" s="305" t="inlineStr">
        <is>
          <t>3级</t>
        </is>
      </c>
      <c r="AH112" s="305" t="inlineStr">
        <is>
          <t>能耗限额等级</t>
        </is>
      </c>
      <c r="AI112" s="305" t="inlineStr">
        <is>
          <t>能耗限额等级分为3级（1级最低即最先进），3级为限定值（存量企业最低要求），2级为准入值（新建及改扩建项目要求），1级为先进值。以单位产品综合能耗（kgce/重量箱或kgce/吨）为评价指标，按产品类型分级设定限值。平板玻璃（浮法，≤600 t/d）：3级≤12.0，2级≤10.5，1级≤9.0 kgce/重量箱。平板玻璃（浮法，&gt;600 t/d）：3级≤11.0，2级≤9.5，1级≤8.0 kgce/重量箱。铸石：3级≤550，2级≤460，1级≤380 kgce/吨。</t>
        </is>
      </c>
      <c r="AJ112" s="305" t="inlineStr">
        <is>
          <t>1）现有平板玻璃和铸石生产企业须达到3级限定值方可继续运营，未达标者须限期改造或淘汰；2）新建及改扩建项目须达到2级准入值方可投产；3）1级先进值用于引导行业节能标杆。</t>
        </is>
      </c>
      <c r="AK112" s="305" t="inlineStr">
        <is>
          <t>N/A</t>
        </is>
      </c>
      <c r="AL112" s="305" t="inlineStr">
        <is>
          <t>N/A</t>
        </is>
      </c>
      <c r="AM112" s="305" t="inlineStr">
        <is>
          <t>政府机构开展的监督检查；企业能耗数据报告</t>
        </is>
      </c>
      <c r="AN112" s="305" t="inlineStr">
        <is>
          <t>市场监督管理部门对玻璃和铸石生产企业进行能耗限额标准执行情况监督检查；企业须按规定报送年度能源消耗数据，接受节能监察。</t>
        </is>
      </c>
      <c r="AO112" s="305" t="inlineStr">
        <is>
          <t>合规命令；罚款；差别化电价；淘汰关停</t>
        </is>
      </c>
      <c r="AP112" s="305" t="inlineStr">
        <is>
          <t>对不符合强制性能耗限额标准的平板玻璃或铸石生产企业，由相关部门责令限期整改，逾期未完成整改或整改后仍不达标的，纳入差别化电价范围并依法予以淘汰关停。</t>
        </is>
      </c>
      <c r="AQ112" s="305" t="inlineStr">
        <is>
          <t>其他激励或支持</t>
        </is>
      </c>
      <c r="AR112" s="305" t="inlineStr">
        <is>
          <t>国家鼓励平板玻璃和铸石生产企业对标1级先进值开展节能降碳改造，通过节能审查和绿色工厂认定引导和支持先进产能提升。</t>
        </is>
      </c>
      <c r="AS112" s="305" t="inlineStr">
        <is>
          <t>N/A</t>
        </is>
      </c>
      <c r="AT112" s="305" t="inlineStr">
        <is>
          <t>N/A</t>
        </is>
      </c>
      <c r="AU112" s="305" t="inlineStr">
        <is>
          <t>C23</t>
        </is>
      </c>
      <c r="AV112" s="305" t="inlineStr">
        <is>
          <t>CO2</t>
        </is>
      </c>
      <c r="AW112" s="305" t="inlineStr">
        <is>
          <t>正向</t>
        </is>
      </c>
      <c r="AX112" s="305" t="inlineStr">
        <is>
          <t>节能</t>
        </is>
      </c>
      <c r="AY112" s="305" t="inlineStr">
        <is>
          <t>GB 21340-2019 玻璃和铸石单位产品能源消耗限额</t>
        </is>
      </c>
      <c r="AZ112" s="305" t="inlineStr">
        <is>
          <t>https://openstd.samr.gov.cn/bzgk/std/newGbInfo?hcno=5CB1DAEFA1CDE5510AB6E9943A0E6951</t>
        </is>
      </c>
      <c r="BA112" s="305" t="inlineStr">
        <is>
          <t>GB 21340-2013（旧版，平板玻璃）、GB 30252-2013（旧版，光伏压延玻璃）、GB 29451-2012（旧版，铸石）：https://openstd.samr.gov.cn/bzgk/std/nd?no=2142</t>
        </is>
      </c>
    </row>
    <row r="113">
      <c r="A113" s="305" t="inlineStr">
        <is>
          <t>CHNPRFEILI48S000</t>
        </is>
      </c>
      <c r="B113" s="305" t="inlineStr">
        <is>
          <t>工具</t>
        </is>
      </c>
      <c r="C113" s="305" t="inlineStr">
        <is>
          <t>绩效标准</t>
        </is>
      </c>
      <c r="D113" s="305" t="inlineStr">
        <is>
          <t>单位产品能源消耗限额</t>
        </is>
      </c>
      <c r="E113" s="305" t="inlineStr">
        <is>
          <t>工业</t>
        </is>
      </c>
      <c r="F113" s="305" t="inlineStr">
        <is>
          <t>预拌混凝土</t>
        </is>
      </c>
      <c r="G113" s="305" t="inlineStr">
        <is>
          <t>预拌混凝土单位产品能源消耗限额</t>
        </is>
      </c>
      <c r="H113" s="305" t="inlineStr">
        <is>
          <t>Norm of Energy Consumption per Unit Production of Ready-Mixed Concrete</t>
        </is>
      </c>
      <c r="I113" s="305" t="inlineStr">
        <is>
          <t>N/A</t>
        </is>
      </c>
      <c r="J113" s="305" t="inlineStr">
        <is>
          <t>GB 36888-2018《预拌混凝土单位产品能源消耗限额》是强制性国家标准，于2018年11月19日发布，2019年12月1日实施。适用于预拌混凝土（包括普通混凝土和高强混凝土等）生产企业的单位产品能耗计算、考核，以及新建和改扩建项目的能耗控制。能耗限额等级分为3级（1级最低），其中3级为限定值（存量企业最低要求）、2级为准入值（新建及改扩建项目要求）、1级为先进值。该标准是首次针对预拌混凝土行业制定的强制性能耗限额国家标准。</t>
        </is>
      </c>
      <c r="K113" s="305" t="inlineStr">
        <is>
          <t>能源效率；节能</t>
        </is>
      </c>
      <c r="L113" s="305" t="inlineStr">
        <is>
          <t>直接</t>
        </is>
      </c>
      <c r="M113" s="305" t="inlineStr">
        <is>
          <t>供给侧</t>
        </is>
      </c>
      <c r="N113" s="305" t="inlineStr">
        <is>
          <t>中国</t>
        </is>
      </c>
      <c r="O113" s="305" t="inlineStr">
        <is>
          <t>国家</t>
        </is>
      </c>
      <c r="P113" s="305" t="inlineStr">
        <is>
          <t>N/A</t>
        </is>
      </c>
      <c r="Q113" s="305" t="inlineStr">
        <is>
          <t>19/11/2018</t>
        </is>
      </c>
      <c r="R113" s="305" t="inlineStr">
        <is>
          <t>01/12/2019</t>
        </is>
      </c>
      <c r="S113" s="305" t="inlineStr">
        <is>
          <t>N/A</t>
        </is>
      </c>
      <c r="T113" s="305" t="inlineStr">
        <is>
          <t>N/A</t>
        </is>
      </c>
      <c r="U113" s="305" t="inlineStr">
        <is>
          <t>N/A</t>
        </is>
      </c>
      <c r="V113" s="305">
        <f>IF(R113="","生效",IF(R113="N/A","生效",IF(TODAY()&lt;DATE(VALUE(RIGHT(R113,4)),VALUE(MID(R113,4,2)),VALUE(LEFT(R113,2))),"计划实施",IF(S113="","生效",IF(S113="N/A","生效",IF(TODAY()&lt;DATE(VALUE(RIGHT(S113,4)),VALUE(MID(S113,4,2)),VALUE(LEFT(S113,2))),"生效","已终止"))))))</f>
        <v/>
      </c>
      <c r="W113" s="305" t="inlineStr">
        <is>
          <t>国家市场监督管理总局；国家标准化管理委员会</t>
        </is>
      </c>
      <c r="X113" s="305" t="inlineStr">
        <is>
          <t>预拌混凝土搅拌站</t>
        </is>
      </c>
      <c r="Y113" s="305" t="inlineStr">
        <is>
          <t>新建；既有</t>
        </is>
      </c>
      <c r="Z113" s="305" t="inlineStr">
        <is>
          <t>预拌混凝土搅拌站（楼），包括骨料堆场及输送系统、粉料筒仓、外加剂系统、搅拌主机及控制系统、出料及运输系统等。产品包括普通混凝土（C10-C60）、高强混凝土（C60以上）等不同强度等级的预拌混凝土。不包括现场搅拌混凝土和预拌砂浆。</t>
        </is>
      </c>
      <c r="AA113" s="305" t="inlineStr">
        <is>
          <t>N/A</t>
        </is>
      </c>
      <c r="AB113" s="305" t="inlineStr">
        <is>
          <t>N/A</t>
        </is>
      </c>
      <c r="AC113" s="305" t="inlineStr">
        <is>
          <t>企业</t>
        </is>
      </c>
      <c r="AD113" s="305" t="inlineStr">
        <is>
          <t>在中国境内运营预拌混凝土搅拌站的企业。</t>
        </is>
      </c>
      <c r="AE113" s="305" t="inlineStr">
        <is>
          <t>生产</t>
        </is>
      </c>
      <c r="AF113" s="305" t="inlineStr">
        <is>
          <t>预拌混凝土搅拌站的运行活动。现有企业须达到3级限定值，新建及改扩建企业须达到2级准入值。</t>
        </is>
      </c>
      <c r="AG113" s="305" t="inlineStr">
        <is>
          <t>3级</t>
        </is>
      </c>
      <c r="AH113" s="305" t="inlineStr">
        <is>
          <t>能耗限额等级</t>
        </is>
      </c>
      <c r="AI113" s="305" t="inlineStr">
        <is>
          <t>能耗限额等级分为3级（1级最低即最先进），3级为限定值（存量企业最低要求），2级为准入值（新建及改扩建项目要求），1级为先进值。以单位产品综合能耗（kgce/m³）为评价指标，按运输车是否归属搅拌站分别设定限额。预拌混凝土（含运输车能耗）：3级≤1.30，2级≤1.10，1级≤0.85 kgce/m³。预拌混凝土（不含运输车能耗）：3级≤0.90，2级≤0.75，1级≤0.60 kgce/m³。</t>
        </is>
      </c>
      <c r="AJ113" s="305" t="inlineStr">
        <is>
          <t>1）现有预拌混凝土生产企业须达到3级限定值方可继续运营，未达标者须限期改造或淘汰；2）新建及改扩建项目须达到2级准入值方可投产；3）1级先进值用于引导行业节能标杆。</t>
        </is>
      </c>
      <c r="AK113" s="305" t="inlineStr">
        <is>
          <t>N/A</t>
        </is>
      </c>
      <c r="AL113" s="305" t="inlineStr">
        <is>
          <t>N/A</t>
        </is>
      </c>
      <c r="AM113" s="305" t="inlineStr">
        <is>
          <t>政府机构开展的监督检查；企业能耗数据报告</t>
        </is>
      </c>
      <c r="AN113" s="305" t="inlineStr">
        <is>
          <t>市场监督管理部门对预拌混凝土生产企业进行能耗限额标准执行情况监督检查；企业须按规定报送年度能源消耗数据，接受节能监察。</t>
        </is>
      </c>
      <c r="AO113" s="305" t="inlineStr">
        <is>
          <t>合规命令；罚款；差别化电价；淘汰关停</t>
        </is>
      </c>
      <c r="AP113" s="305" t="inlineStr">
        <is>
          <t>对不符合强制性能耗限额标准的预拌混凝土生产企业，由相关部门责令限期整改，逾期未完成整改或整改后仍不达标的，纳入差别化电价范围并依法予以淘汰关停。</t>
        </is>
      </c>
      <c r="AQ113" s="305" t="inlineStr">
        <is>
          <t>其他激励或支持</t>
        </is>
      </c>
      <c r="AR113" s="305" t="inlineStr">
        <is>
          <t>国家鼓励预拌混凝土生产企业对标1级先进值开展节能降碳改造，通过节能审查和绿色工厂认定引导和支持先进产能提升。</t>
        </is>
      </c>
      <c r="AS113" s="305" t="inlineStr">
        <is>
          <t>N/A</t>
        </is>
      </c>
      <c r="AT113" s="305" t="inlineStr">
        <is>
          <t>N/A</t>
        </is>
      </c>
      <c r="AU113" s="305" t="inlineStr">
        <is>
          <t>C23</t>
        </is>
      </c>
      <c r="AV113" s="305" t="inlineStr">
        <is>
          <t>CO2</t>
        </is>
      </c>
      <c r="AW113" s="305" t="inlineStr">
        <is>
          <t>正向</t>
        </is>
      </c>
      <c r="AX113" s="305" t="inlineStr">
        <is>
          <t>节能</t>
        </is>
      </c>
      <c r="AY113" s="305" t="inlineStr">
        <is>
          <t>GB 36888-2018 预拌混凝土单位产品能源消耗限额</t>
        </is>
      </c>
      <c r="AZ113" s="305" t="inlineStr">
        <is>
          <t>https://openstd.samr.gov.cn/bzgk/std/newGbInfo?hcno=1AC950A21CEA5AAF829F02144F352E7C</t>
        </is>
      </c>
      <c r="BA113" s="305" t="inlineStr">
        <is>
          <t>N/A</t>
        </is>
      </c>
    </row>
    <row r="114">
      <c r="A114" s="305" t="inlineStr">
        <is>
          <t>CHNPRFEILI49S000</t>
        </is>
      </c>
      <c r="B114" s="305" t="inlineStr">
        <is>
          <t>工具</t>
        </is>
      </c>
      <c r="C114" s="305" t="inlineStr">
        <is>
          <t>绩效标准</t>
        </is>
      </c>
      <c r="D114" s="305" t="inlineStr">
        <is>
          <t>单位产品能源消耗限额</t>
        </is>
      </c>
      <c r="E114" s="305" t="inlineStr">
        <is>
          <t>工业</t>
        </is>
      </c>
      <c r="F114" s="305" t="inlineStr">
        <is>
          <t>磨料</t>
        </is>
      </c>
      <c r="G114" s="305" t="inlineStr">
        <is>
          <t>刚玉单位产品能源消耗限额</t>
        </is>
      </c>
      <c r="H114" s="305" t="inlineStr">
        <is>
          <t>Norm of Energy Consumption per Unit Production of Corundum</t>
        </is>
      </c>
      <c r="I114" s="305" t="inlineStr">
        <is>
          <t>N/A</t>
        </is>
      </c>
      <c r="J114" s="305" t="inlineStr">
        <is>
          <t>GB 36892-2018《刚玉单位产品能源消耗限额》是强制性国家标准，于2018年11月19日发布，2019年12月1日实施。适用于以铝矾土、氧化铝等为原料，经电弧炉熔炼生产棕刚玉、白刚玉、致密刚玉、亚白刚玉等产品的企业单位产品能耗计算、考核，以及新建和改扩建项目的能耗控制。能耗限额等级分为3级（1级最低），其中3级为限定值（存量企业最低要求）、2级为准入值（新建及改扩建项目要求）、1级为先进值。该标准是首次针对刚玉行业制定的强制性能耗限额国家标准。</t>
        </is>
      </c>
      <c r="K114" s="305" t="inlineStr">
        <is>
          <t>能源效率；节能</t>
        </is>
      </c>
      <c r="L114" s="305" t="inlineStr">
        <is>
          <t>直接</t>
        </is>
      </c>
      <c r="M114" s="305" t="inlineStr">
        <is>
          <t>供给侧</t>
        </is>
      </c>
      <c r="N114" s="305" t="inlineStr">
        <is>
          <t>中国</t>
        </is>
      </c>
      <c r="O114" s="305" t="inlineStr">
        <is>
          <t>国家</t>
        </is>
      </c>
      <c r="P114" s="305" t="inlineStr">
        <is>
          <t>N/A</t>
        </is>
      </c>
      <c r="Q114" s="305" t="inlineStr">
        <is>
          <t>19/11/2018</t>
        </is>
      </c>
      <c r="R114" s="305" t="inlineStr">
        <is>
          <t>01/12/2019</t>
        </is>
      </c>
      <c r="S114" s="305" t="inlineStr">
        <is>
          <t>N/A</t>
        </is>
      </c>
      <c r="T114" s="305" t="inlineStr">
        <is>
          <t>N/A</t>
        </is>
      </c>
      <c r="U114" s="305" t="inlineStr">
        <is>
          <t>N/A</t>
        </is>
      </c>
      <c r="V114" s="305">
        <f>IF(R114="","生效",IF(R114="N/A","生效",IF(TODAY()&lt;DATE(VALUE(RIGHT(R114,4)),VALUE(MID(R114,4,2)),VALUE(LEFT(R114,2))),"计划实施",IF(S114="","生效",IF(S114="N/A","生效",IF(TODAY()&lt;DATE(VALUE(RIGHT(S114,4)),VALUE(MID(S114,4,2)),VALUE(LEFT(S114,2))),"生效","已终止"))))))</f>
        <v/>
      </c>
      <c r="W114" s="305" t="inlineStr">
        <is>
          <t>国家市场监督管理总局；国家标准化管理委员会</t>
        </is>
      </c>
      <c r="X114" s="305" t="inlineStr">
        <is>
          <t>刚玉冶炼生产装置</t>
        </is>
      </c>
      <c r="Y114" s="305" t="inlineStr">
        <is>
          <t>新建；既有</t>
        </is>
      </c>
      <c r="Z114" s="305" t="inlineStr">
        <is>
          <t>以铝矾土、氧化铝等为原料，采用电弧炉（包括倾倒式、固定式等）高温熔炼生产棕刚玉、白刚玉、致密刚玉、亚白刚玉等人造刚玉磨料的生产装置，包括原料制备、电弧炉冶炼、冷却、破碎、分级、磁选等主要工序。</t>
        </is>
      </c>
      <c r="AA114" s="305" t="inlineStr">
        <is>
          <t>N/A</t>
        </is>
      </c>
      <c r="AB114" s="305" t="inlineStr">
        <is>
          <t>N/A</t>
        </is>
      </c>
      <c r="AC114" s="305" t="inlineStr">
        <is>
          <t>企业</t>
        </is>
      </c>
      <c r="AD114" s="305" t="inlineStr">
        <is>
          <t>在中国境内运营刚玉冶炼生产装置的企业。</t>
        </is>
      </c>
      <c r="AE114" s="305" t="inlineStr">
        <is>
          <t>生产</t>
        </is>
      </c>
      <c r="AF114" s="305" t="inlineStr">
        <is>
          <t>刚玉冶炼生产装置的运行活动。现有企业须达到3级限定值，新建及改扩建企业须达到2级准入值。</t>
        </is>
      </c>
      <c r="AG114" s="305" t="inlineStr">
        <is>
          <t>3级</t>
        </is>
      </c>
      <c r="AH114" s="305" t="inlineStr">
        <is>
          <t>能耗限额等级</t>
        </is>
      </c>
      <c r="AI114" s="305" t="inlineStr">
        <is>
          <t>能耗限额等级分为3级（1级最低即最先进），3级为限定值（存量企业最低要求），2级为准入值（新建及改扩建项目要求），1级为先进值。以单位产品综合能耗（kgce/t）为评价指标，按刚玉品种和冶炼炉型分级设定限值。棕刚玉（倾倒炉）：3级≤320，2级≤280，1级≤250。棕刚玉（固定炉）：3级≤380，2级≤340，1级≤310。白刚玉：3级≤430，2级≤380，1级≤340。致密刚玉：3级≤520，2级≤460，1级≤410。亚白刚玉：3级≤350，2级≤310，1级≤280。</t>
        </is>
      </c>
      <c r="AJ114" s="305" t="inlineStr">
        <is>
          <t>1）现有刚玉生产企业须达到3级限定值方可继续运营，未达标者须限期改造或淘汰；2）新建及改扩建项目须达到2级准入值方可投产；3）1级先进值用于引导行业节能标杆。</t>
        </is>
      </c>
      <c r="AK114" s="305" t="inlineStr">
        <is>
          <t>N/A</t>
        </is>
      </c>
      <c r="AL114" s="305" t="inlineStr">
        <is>
          <t>N/A</t>
        </is>
      </c>
      <c r="AM114" s="305" t="inlineStr">
        <is>
          <t>政府机构开展的监督检查；企业能耗数据报告</t>
        </is>
      </c>
      <c r="AN114" s="305" t="inlineStr">
        <is>
          <t>市场监督管理部门对刚玉生产企业进行能耗限额标准执行情况监督检查；企业须按规定报送年度能源消耗数据，接受节能监察。</t>
        </is>
      </c>
      <c r="AO114" s="305" t="inlineStr">
        <is>
          <t>合规命令；罚款；差别化电价；淘汰关停</t>
        </is>
      </c>
      <c r="AP114" s="305" t="inlineStr">
        <is>
          <t>对不符合强制性能耗限额标准的刚玉生产企业，由相关部门责令限期整改，逾期未完成整改或整改后仍不达标的，纳入差别化电价范围并依法予以淘汰关停。</t>
        </is>
      </c>
      <c r="AQ114" s="305" t="inlineStr">
        <is>
          <t>其他激励或支持</t>
        </is>
      </c>
      <c r="AR114" s="305" t="inlineStr">
        <is>
          <t>国家鼓励刚玉生产企业对标1级先进值开展节能降碳改造，通过节能审查和绿色工厂认定引导和支持先进产能提升。</t>
        </is>
      </c>
      <c r="AS114" s="305" t="inlineStr">
        <is>
          <t>N/A</t>
        </is>
      </c>
      <c r="AT114" s="305" t="inlineStr">
        <is>
          <t>N/A</t>
        </is>
      </c>
      <c r="AU114" s="305" t="inlineStr">
        <is>
          <t>C23</t>
        </is>
      </c>
      <c r="AV114" s="305" t="inlineStr">
        <is>
          <t>CO2</t>
        </is>
      </c>
      <c r="AW114" s="305" t="inlineStr">
        <is>
          <t>正向</t>
        </is>
      </c>
      <c r="AX114" s="305" t="inlineStr">
        <is>
          <t>节能</t>
        </is>
      </c>
      <c r="AY114" s="305" t="inlineStr">
        <is>
          <t>GB 36892-2018 刚玉单位产品能源消耗限额</t>
        </is>
      </c>
      <c r="AZ114" s="305" t="inlineStr">
        <is>
          <t>https://openstd.samr.gov.cn/bzgk/std/newGbInfo?hcno=E5D583F06BE74D216DBBF633B7B4988B</t>
        </is>
      </c>
      <c r="BA114" s="305" t="inlineStr">
        <is>
          <t>N/A</t>
        </is>
      </c>
    </row>
    <row r="115">
      <c r="A115" s="305" t="inlineStr">
        <is>
          <t>CHNPRFEILI50S000</t>
        </is>
      </c>
      <c r="B115" s="305" t="inlineStr">
        <is>
          <t>工具</t>
        </is>
      </c>
      <c r="C115" s="305" t="inlineStr">
        <is>
          <t>绩效标准</t>
        </is>
      </c>
      <c r="D115" s="305" t="inlineStr">
        <is>
          <t>单位产品能源消耗限额</t>
        </is>
      </c>
      <c r="E115" s="305" t="inlineStr">
        <is>
          <t>工业</t>
        </is>
      </c>
      <c r="F115" s="305" t="inlineStr">
        <is>
          <t>耐火材料</t>
        </is>
      </c>
      <c r="G115" s="305" t="inlineStr">
        <is>
          <t>莫来石单位产品能源消耗限额</t>
        </is>
      </c>
      <c r="H115" s="305" t="inlineStr">
        <is>
          <t>Norm of Energy Consumption per Unit Production of Mullite</t>
        </is>
      </c>
      <c r="I115" s="305" t="inlineStr">
        <is>
          <t>N/A</t>
        </is>
      </c>
      <c r="J115" s="305" t="inlineStr">
        <is>
          <t>GB 36891-2018《莫来石单位产品能源消耗限额》是强制性国家标准，于2018年11月19日发布，2019年12月1日实施。适用于以高岭土、工业氧化铝等为原料，经烧结或电熔工艺生产莫来石产品的企业单位产品能耗计算、考核，以及新建和改扩建项目的能耗控制。能耗限额等级分为3级（1级最低），其中3级为限定值（存量企业最低要求）、2级为准入值（新建及改扩建项目要求）、1级为先进值。该标准是首次针对莫来石行业制定的强制性能耗限额国家标准。</t>
        </is>
      </c>
      <c r="K115" s="305" t="inlineStr">
        <is>
          <t>能源效率；节能</t>
        </is>
      </c>
      <c r="L115" s="305" t="inlineStr">
        <is>
          <t>直接</t>
        </is>
      </c>
      <c r="M115" s="305" t="inlineStr">
        <is>
          <t>供给侧</t>
        </is>
      </c>
      <c r="N115" s="305" t="inlineStr">
        <is>
          <t>中国</t>
        </is>
      </c>
      <c r="O115" s="305" t="inlineStr">
        <is>
          <t>国家</t>
        </is>
      </c>
      <c r="P115" s="305" t="inlineStr">
        <is>
          <t>N/A</t>
        </is>
      </c>
      <c r="Q115" s="305" t="inlineStr">
        <is>
          <t>19/11/2018</t>
        </is>
      </c>
      <c r="R115" s="305" t="inlineStr">
        <is>
          <t>01/12/2019</t>
        </is>
      </c>
      <c r="S115" s="305" t="inlineStr">
        <is>
          <t>N/A</t>
        </is>
      </c>
      <c r="T115" s="305" t="inlineStr">
        <is>
          <t>N/A</t>
        </is>
      </c>
      <c r="U115" s="305" t="inlineStr">
        <is>
          <t>N/A</t>
        </is>
      </c>
      <c r="V115" s="305">
        <f>IF(R115="","生效",IF(R115="N/A","生效",IF(TODAY()&lt;DATE(VALUE(RIGHT(R115,4)),VALUE(MID(R115,4,2)),VALUE(LEFT(R115,2))),"计划实施",IF(S115="","生效",IF(S115="N/A","生效",IF(TODAY()&lt;DATE(VALUE(RIGHT(S115,4)),VALUE(MID(S115,4,2)),VALUE(LEFT(S115,2))),"生效","已终止"))))))</f>
        <v/>
      </c>
      <c r="W115" s="305" t="inlineStr">
        <is>
          <t>国家市场监督管理总局；国家标准化管理委员会</t>
        </is>
      </c>
      <c r="X115" s="305" t="inlineStr">
        <is>
          <t>莫来石生产装置</t>
        </is>
      </c>
      <c r="Y115" s="305" t="inlineStr">
        <is>
          <t>新建；既有</t>
        </is>
      </c>
      <c r="Z115" s="305" t="inlineStr">
        <is>
          <t>烧结莫来石生产装置（以高岭土、工业氧化铝等为原料，经配料、湿法球磨、压滤、干燥、回转窑或隧道窑高温煅烧等工序）和电熔莫来石生产装置（以高岭土、工业氧化铝等为原料，经电弧炉高温熔炼、冷却、破碎等工序）。产品包括M45、M60、M70等不同氧化铝含量的莫来石。</t>
        </is>
      </c>
      <c r="AA115" s="305" t="inlineStr">
        <is>
          <t>N/A</t>
        </is>
      </c>
      <c r="AB115" s="305" t="inlineStr">
        <is>
          <t>N/A</t>
        </is>
      </c>
      <c r="AC115" s="305" t="inlineStr">
        <is>
          <t>企业</t>
        </is>
      </c>
      <c r="AD115" s="305" t="inlineStr">
        <is>
          <t>在中国境内运营烧结莫来石或电熔莫来石生产装置的企业。</t>
        </is>
      </c>
      <c r="AE115" s="305" t="inlineStr">
        <is>
          <t>生产</t>
        </is>
      </c>
      <c r="AF115" s="305" t="inlineStr">
        <is>
          <t>莫来石生产装置的运行活动。现有企业须达到3级限定值，新建及改扩建企业须达到2级准入值。</t>
        </is>
      </c>
      <c r="AG115" s="305" t="inlineStr">
        <is>
          <t>3级</t>
        </is>
      </c>
      <c r="AH115" s="305" t="inlineStr">
        <is>
          <t>能耗限额等级</t>
        </is>
      </c>
      <c r="AI115" s="305" t="inlineStr">
        <is>
          <t>能耗限额等级分为3级（1级最低即最先进），3级为限定值（存量企业最低要求），2级为准入值（新建及改扩建项目要求），1级为先进值。以单位产品综合能耗（kgce/t）为评价指标，按生产工艺（烧结法/电熔法）分级设定限值。烧结莫来石（M45/M60/M70）：3级≤280，2级≤245，1级≤215。电熔莫来石（M45/M60/M70）：3级≤520，2级≤460，1级≤410。</t>
        </is>
      </c>
      <c r="AJ115" s="305" t="inlineStr">
        <is>
          <t>1）现有莫来石生产企业须达到3级限定值方可继续运营，未达标者须限期改造或淘汰；2）新建及改扩建项目须达到2级准入值方可投产；3）1级先进值用于引导行业节能标杆。</t>
        </is>
      </c>
      <c r="AK115" s="305" t="inlineStr">
        <is>
          <t>N/A</t>
        </is>
      </c>
      <c r="AL115" s="305" t="inlineStr">
        <is>
          <t>N/A</t>
        </is>
      </c>
      <c r="AM115" s="305" t="inlineStr">
        <is>
          <t>政府机构开展的监督检查；企业能耗数据报告</t>
        </is>
      </c>
      <c r="AN115" s="305" t="inlineStr">
        <is>
          <t>市场监督管理部门对莫来石生产企业进行能耗限额标准执行情况监督检查；企业须按规定报送年度能源消耗数据，接受节能监察。</t>
        </is>
      </c>
      <c r="AO115" s="305" t="inlineStr">
        <is>
          <t>合规命令；罚款；差别化电价；淘汰关停</t>
        </is>
      </c>
      <c r="AP115" s="305" t="inlineStr">
        <is>
          <t>对不符合强制性能耗限额标准的莫来石生产企业，由相关部门责令限期整改，逾期未完成整改或整改后仍不达标的，纳入差别化电价范围并依法予以淘汰关停。</t>
        </is>
      </c>
      <c r="AQ115" s="305" t="inlineStr">
        <is>
          <t>其他激励或支持</t>
        </is>
      </c>
      <c r="AR115" s="305" t="inlineStr">
        <is>
          <t>国家鼓励莫来石生产企业对标1级先进值开展节能降碳改造，通过节能审查和绿色工厂认定引导和支持先进产能提升。</t>
        </is>
      </c>
      <c r="AS115" s="305" t="inlineStr">
        <is>
          <t>N/A</t>
        </is>
      </c>
      <c r="AT115" s="305" t="inlineStr">
        <is>
          <t>N/A</t>
        </is>
      </c>
      <c r="AU115" s="305" t="inlineStr">
        <is>
          <t>C23</t>
        </is>
      </c>
      <c r="AV115" s="305" t="inlineStr">
        <is>
          <t>CO2</t>
        </is>
      </c>
      <c r="AW115" s="305" t="inlineStr">
        <is>
          <t>正向</t>
        </is>
      </c>
      <c r="AX115" s="305" t="inlineStr">
        <is>
          <t>节能</t>
        </is>
      </c>
      <c r="AY115" s="305" t="inlineStr">
        <is>
          <t>GB 36891-2018 莫来石单位产品能源消耗限额</t>
        </is>
      </c>
      <c r="AZ115" s="305" t="inlineStr">
        <is>
          <t>https://openstd.samr.gov.cn/bzgk/std/newGbInfo?hcno=4F1E3481B46F90E16AA3BA67ACD26E96</t>
        </is>
      </c>
      <c r="BA115" s="305" t="inlineStr">
        <is>
          <t>N/A</t>
        </is>
      </c>
    </row>
    <row r="116">
      <c r="A116" s="305" t="inlineStr">
        <is>
          <t>CHNPRFEILI51S000</t>
        </is>
      </c>
      <c r="B116" s="305" t="inlineStr">
        <is>
          <t>工具</t>
        </is>
      </c>
      <c r="C116" s="305" t="inlineStr">
        <is>
          <t>绩效标准</t>
        </is>
      </c>
      <c r="D116" s="305" t="inlineStr">
        <is>
          <t>单位产品能源消耗限额</t>
        </is>
      </c>
      <c r="E116" s="305" t="inlineStr">
        <is>
          <t>工业</t>
        </is>
      </c>
      <c r="F116" s="305" t="inlineStr">
        <is>
          <t>日用陶瓷</t>
        </is>
      </c>
      <c r="G116" s="305" t="inlineStr">
        <is>
          <t>日用陶瓷单位产品能源消耗限额</t>
        </is>
      </c>
      <c r="H116" s="305" t="inlineStr">
        <is>
          <t>Norm of Energy Consumption per Unit Production of Domestic Ceramics</t>
        </is>
      </c>
      <c r="I116" s="305" t="inlineStr">
        <is>
          <t>N/A</t>
        </is>
      </c>
      <c r="J116" s="305" t="inlineStr">
        <is>
          <t>GB 36890-2018《日用陶瓷单位产品能源消耗限额》是强制性国家标准，于2018年11月19日发布，2019年12月1日实施。适用于以粘土、长石、石英等为主要原料，经成型、烧成等工艺生产日用陶瓷产品的企业单位产品能耗计算、考核，以及新建和改扩建项目的能耗控制。能耗限额等级分为3级（1级最低），其中3级为限定值（存量企业最低要求）、2级为准入值（新建及改扩建项目要求）、1级为先进值。该标准是首次针对日用陶瓷行业制定的强制性能耗限额国家标准。</t>
        </is>
      </c>
      <c r="K116" s="305" t="inlineStr">
        <is>
          <t>能源效率；节能</t>
        </is>
      </c>
      <c r="L116" s="305" t="inlineStr">
        <is>
          <t>直接</t>
        </is>
      </c>
      <c r="M116" s="305" t="inlineStr">
        <is>
          <t>供给侧</t>
        </is>
      </c>
      <c r="N116" s="305" t="inlineStr">
        <is>
          <t>中国</t>
        </is>
      </c>
      <c r="O116" s="305" t="inlineStr">
        <is>
          <t>国家</t>
        </is>
      </c>
      <c r="P116" s="305" t="inlineStr">
        <is>
          <t>N/A</t>
        </is>
      </c>
      <c r="Q116" s="305" t="inlineStr">
        <is>
          <t>19/11/2018</t>
        </is>
      </c>
      <c r="R116" s="305" t="inlineStr">
        <is>
          <t>01/12/2019</t>
        </is>
      </c>
      <c r="S116" s="305" t="inlineStr">
        <is>
          <t>N/A</t>
        </is>
      </c>
      <c r="T116" s="305" t="inlineStr">
        <is>
          <t>N/A</t>
        </is>
      </c>
      <c r="U116" s="305" t="inlineStr">
        <is>
          <t>N/A</t>
        </is>
      </c>
      <c r="V116" s="305">
        <f>IF(R116="","生效",IF(R116="N/A","生效",IF(TODAY()&lt;DATE(VALUE(RIGHT(R116,4)),VALUE(MID(R116,4,2)),VALUE(LEFT(R116,2))),"计划实施",IF(S116="","生效",IF(S116="N/A","生效",IF(TODAY()&lt;DATE(VALUE(RIGHT(S116,4)),VALUE(MID(S116,4,2)),VALUE(LEFT(S116,2))),"生效","已终止"))))))</f>
        <v/>
      </c>
      <c r="W116" s="305" t="inlineStr">
        <is>
          <t>国家市场监督管理总局；国家标准化管理委员会</t>
        </is>
      </c>
      <c r="X116" s="305" t="inlineStr">
        <is>
          <t>日用陶瓷生产装置</t>
        </is>
      </c>
      <c r="Y116" s="305" t="inlineStr">
        <is>
          <t>新建；既有</t>
        </is>
      </c>
      <c r="Z116" s="305" t="inlineStr">
        <is>
          <t>以粘土、长石、石英等为主要原料，经坯料制备、成型（滚压、注浆、塑压等）、干燥、施釉、烧成（隧道窑、辊道窑、梭式窑等）、彩烤等工艺生产日用陶瓷产品的装置，包括餐具、茶具、咖啡具等日用陶瓷。不适用于艺术陶瓷和陶瓷酒瓶等特殊用途陶瓷。</t>
        </is>
      </c>
      <c r="AA116" s="305" t="inlineStr">
        <is>
          <t>N/A</t>
        </is>
      </c>
      <c r="AB116" s="305" t="inlineStr">
        <is>
          <t>N/A</t>
        </is>
      </c>
      <c r="AC116" s="305" t="inlineStr">
        <is>
          <t>企业</t>
        </is>
      </c>
      <c r="AD116" s="305" t="inlineStr">
        <is>
          <t>在中国境内运营日用陶瓷生产装置的企业。</t>
        </is>
      </c>
      <c r="AE116" s="305" t="inlineStr">
        <is>
          <t>生产</t>
        </is>
      </c>
      <c r="AF116" s="305" t="inlineStr">
        <is>
          <t>日用陶瓷生产装置的运行活动。现有企业须达到3级限定值，新建及改扩建企业须达到2级准入值。</t>
        </is>
      </c>
      <c r="AG116" s="305" t="inlineStr">
        <is>
          <t>3级</t>
        </is>
      </c>
      <c r="AH116" s="305" t="inlineStr">
        <is>
          <t>能耗限额等级</t>
        </is>
      </c>
      <c r="AI116" s="305" t="inlineStr">
        <is>
          <t>能耗限额等级分为3级（1级最低即最先进），3级为限定值（存量企业最低要求），2级为准入值（新建及改扩建项目要求），1级为先进值。以单位产品综合能耗（kgce/t）为评价指标，按产品类型（日用瓷器/日用陶器/日用炻器）分级设定限值。日用瓷器：3级≤1380，2级≤1150，1级≤980。日用陶器：3级≤820，2级≤680，1级≤560。日用炻器：3级≤1050，2级≤860，1级≤730。</t>
        </is>
      </c>
      <c r="AJ116" s="305" t="inlineStr">
        <is>
          <t>1）现有日用陶瓷生产企业须达到3级限定值方可继续运营，未达标者须限期改造或淘汰；2）新建及改扩建项目须达到2级准入值方可投产；3）1级先进值用于引导行业节能标杆。</t>
        </is>
      </c>
      <c r="AK116" s="305" t="inlineStr">
        <is>
          <t>N/A</t>
        </is>
      </c>
      <c r="AL116" s="305" t="inlineStr">
        <is>
          <t>N/A</t>
        </is>
      </c>
      <c r="AM116" s="305" t="inlineStr">
        <is>
          <t>政府机构开展的监督检查；企业能耗数据报告</t>
        </is>
      </c>
      <c r="AN116" s="305" t="inlineStr">
        <is>
          <t>市场监督管理部门对日用陶瓷生产企业进行能耗限额标准执行情况监督检查；企业须按规定报送年度能源消耗数据，接受节能监察。</t>
        </is>
      </c>
      <c r="AO116" s="305" t="inlineStr">
        <is>
          <t>合规命令；罚款；差别化电价；淘汰关停</t>
        </is>
      </c>
      <c r="AP116" s="305" t="inlineStr">
        <is>
          <t>对不符合强制性能耗限额标准的日用陶瓷生产企业，由相关部门责令限期整改，逾期未完成整改或整改后仍不达标的，纳入差别化电价范围并依法予以淘汰关停。</t>
        </is>
      </c>
      <c r="AQ116" s="305" t="inlineStr">
        <is>
          <t>其他激励或支持</t>
        </is>
      </c>
      <c r="AR116" s="305" t="inlineStr">
        <is>
          <t>国家鼓励日用陶瓷生产企业对标1级先进值开展节能降碳改造，通过节能审查和绿色工厂认定引导和支持先进产能提升。</t>
        </is>
      </c>
      <c r="AS116" s="305" t="inlineStr">
        <is>
          <t>N/A</t>
        </is>
      </c>
      <c r="AT116" s="305" t="inlineStr">
        <is>
          <t>N/A</t>
        </is>
      </c>
      <c r="AU116" s="305" t="inlineStr">
        <is>
          <t>C23</t>
        </is>
      </c>
      <c r="AV116" s="305" t="inlineStr">
        <is>
          <t>CO2</t>
        </is>
      </c>
      <c r="AW116" s="305" t="inlineStr">
        <is>
          <t>正向</t>
        </is>
      </c>
      <c r="AX116" s="305" t="inlineStr">
        <is>
          <t>节能</t>
        </is>
      </c>
      <c r="AY116" s="305" t="inlineStr">
        <is>
          <t>GB 36890-2018 日用陶瓷单位产品能源消耗限额</t>
        </is>
      </c>
      <c r="AZ116" s="305" t="inlineStr">
        <is>
          <t>https://openstd.samr.gov.cn/bzgk/std/newGbInfo?hcno=24AAB4E97AF47A1F10329F45AA8F0E0D</t>
        </is>
      </c>
      <c r="BA116" s="305" t="inlineStr">
        <is>
          <t>N/A</t>
        </is>
      </c>
    </row>
    <row r="117">
      <c r="A117" s="305" t="inlineStr">
        <is>
          <t>CHNPRFEILI52S000</t>
        </is>
      </c>
      <c r="B117" s="305" t="inlineStr">
        <is>
          <t>工具</t>
        </is>
      </c>
      <c r="C117" s="305" t="inlineStr">
        <is>
          <t>绩效标准</t>
        </is>
      </c>
      <c r="D117" s="305" t="inlineStr">
        <is>
          <t>单位产品能源消耗限额</t>
        </is>
      </c>
      <c r="E117" s="305" t="inlineStr">
        <is>
          <t>工业</t>
        </is>
      </c>
      <c r="F117" s="305" t="inlineStr">
        <is>
          <t>合成革制造</t>
        </is>
      </c>
      <c r="G117" s="305" t="inlineStr">
        <is>
          <t>合成革单位产品能源消耗限额</t>
        </is>
      </c>
      <c r="H117" s="305" t="inlineStr">
        <is>
          <t>Norm of Energy Consumption per Unit Production of Synthetic Leather</t>
        </is>
      </c>
      <c r="I117" s="305" t="inlineStr">
        <is>
          <t>N/A</t>
        </is>
      </c>
      <c r="J117" s="305" t="inlineStr">
        <is>
          <t>GB 36887-2018《合成革单位产品能源消耗限额》是强制性国家标准，于2018年11月19日发布，2019年12月1日实施。适用于以机织布、针织布、非织造布等为基材，经干法、湿法或后处理工艺生产聚氨酯（PU）合成革和聚氯乙烯（PVC）合成革的企业单位产品能耗计算、考核，以及新建和改扩建项目的能耗控制。能耗限额等级分为3级（1级最低），其中3级为限定值（存量企业最低要求）、2级为准入值（新建及改扩建项目要求）、1级为先进值。该标准首次对合成革产品设定强制性能耗限额要求。标准同时规定了合成革生产过程中N,N-二甲基甲酰胺（DMF）回收的能耗限额。</t>
        </is>
      </c>
      <c r="K117" s="305" t="inlineStr">
        <is>
          <t>能源效率；节能</t>
        </is>
      </c>
      <c r="L117" s="305" t="inlineStr">
        <is>
          <t>直接</t>
        </is>
      </c>
      <c r="M117" s="305" t="inlineStr">
        <is>
          <t>供给侧</t>
        </is>
      </c>
      <c r="N117" s="305" t="inlineStr">
        <is>
          <t>中国</t>
        </is>
      </c>
      <c r="O117" s="305" t="inlineStr">
        <is>
          <t>国家</t>
        </is>
      </c>
      <c r="P117" s="305" t="inlineStr">
        <is>
          <t>N/A</t>
        </is>
      </c>
      <c r="Q117" s="305" t="inlineStr">
        <is>
          <t>19/11/2018</t>
        </is>
      </c>
      <c r="R117" s="305" t="inlineStr">
        <is>
          <t>01/12/2019</t>
        </is>
      </c>
      <c r="S117" s="305" t="inlineStr">
        <is>
          <t>N/A</t>
        </is>
      </c>
      <c r="T117" s="305" t="inlineStr">
        <is>
          <t>N/A</t>
        </is>
      </c>
      <c r="U117" s="305" t="inlineStr">
        <is>
          <t>N/A</t>
        </is>
      </c>
      <c r="V117" s="305">
        <f>IF(R117="","生效",IF(R117="N/A","生效",IF(TODAY()&lt;DATE(VALUE(RIGHT(R117,4)),VALUE(MID(R117,4,2)),VALUE(LEFT(R117,2))),"计划实施",IF(S117="","生效",IF(S117="N/A","生效",IF(TODAY()&lt;DATE(VALUE(RIGHT(S117,4)),VALUE(MID(S117,4,2)),VALUE(LEFT(S117,2))),"生效","已终止"))))))</f>
        <v/>
      </c>
      <c r="W117" s="305" t="inlineStr">
        <is>
          <t>国家市场监督管理总局；国家标准化管理委员会</t>
        </is>
      </c>
      <c r="X117" s="305" t="inlineStr">
        <is>
          <t>合成革生产装置</t>
        </is>
      </c>
      <c r="Y117" s="305" t="inlineStr">
        <is>
          <t>新建；既有</t>
        </is>
      </c>
      <c r="Z117" s="305" t="inlineStr">
        <is>
          <t>以机织布、针织布、非织造布等为基材，经干法（涂覆、烘干、贴合等）、湿法（凝固、水洗、干燥等）及后处理（压花、揉纹、印刷、喷涂等）工艺生产PU合成革或经涂覆、塑化等工艺生产PVC合成革的装置，包括相关的DMF回收系统。产品包括鞋面革、服装革、箱包革、沙发革等各类合成革，不包括超细纤维合成革。</t>
        </is>
      </c>
      <c r="AA117" s="305" t="inlineStr">
        <is>
          <t>N/A</t>
        </is>
      </c>
      <c r="AB117" s="305" t="inlineStr">
        <is>
          <t>N/A</t>
        </is>
      </c>
      <c r="AC117" s="305" t="inlineStr">
        <is>
          <t>企业</t>
        </is>
      </c>
      <c r="AD117" s="305" t="inlineStr">
        <is>
          <t>在中国境内运营合成革生产装置的企业。</t>
        </is>
      </c>
      <c r="AE117" s="305" t="inlineStr">
        <is>
          <t>生产</t>
        </is>
      </c>
      <c r="AF117" s="305" t="inlineStr">
        <is>
          <t>合成革生产装置的运行活动，包括基础产品生产和DMF回收。现有企业须达到3级限定值，新建及改扩建企业须达到2级准入值。</t>
        </is>
      </c>
      <c r="AG117" s="305" t="inlineStr">
        <is>
          <t>3级</t>
        </is>
      </c>
      <c r="AH117" s="305" t="inlineStr">
        <is>
          <t>能耗限额等级</t>
        </is>
      </c>
      <c r="AI117" s="305" t="inlineStr">
        <is>
          <t>能耗限额等级分为3级（1级最低即最先进），3级为限定值（存量企业最低要求），2级为准入值（新建及改扩建项目要求），1级为先进值。以单位产品综合能耗（kgce/t或kgce/万m）为评价指标，按产品类型和生产工艺分级设定限值。PU合成革（湿法含DMF回收）：3级≤650，2级≤550，1级≤450 kgce/t。PU合成革（湿法不含DMF回收）：3级≤480，2级≤400，1级≤330 kgce/t。PU合成革（干法）：3级≤350，2级≤290，1级≤240 kgce/t。PVC合成革：3级≤280，2级≤230，1级≤190 kgce/t。</t>
        </is>
      </c>
      <c r="AJ117" s="305" t="inlineStr">
        <is>
          <t>1）现有合成革生产企业须达到3级限定值方可继续运营，未达标者须限期改造或淘汰；2）新建及改扩建项目须达到2级准入值方可投产；3）1级先进值用于引导行业节能标杆。</t>
        </is>
      </c>
      <c r="AK117" s="305" t="inlineStr">
        <is>
          <t>N/A</t>
        </is>
      </c>
      <c r="AL117" s="305" t="inlineStr">
        <is>
          <t>N/A</t>
        </is>
      </c>
      <c r="AM117" s="305" t="inlineStr">
        <is>
          <t>政府机构开展的监督检查；企业能耗数据报告</t>
        </is>
      </c>
      <c r="AN117" s="305" t="inlineStr">
        <is>
          <t>市场监督管理部门对合成革生产企业进行能耗限额标准执行情况监督检查；企业须按规定报送年度能源消耗数据，接受节能监察。</t>
        </is>
      </c>
      <c r="AO117" s="305" t="inlineStr">
        <is>
          <t>合规命令；罚款；差别化电价；淘汰关停</t>
        </is>
      </c>
      <c r="AP117" s="305" t="inlineStr">
        <is>
          <t>对不符合强制性能耗限额标准的合成革生产企业，由相关部门责令限期整改，逾期未完成整改或整改后仍不达标的，纳入差别化电价范围并依法予以淘汰关停。</t>
        </is>
      </c>
      <c r="AQ117" s="305" t="inlineStr">
        <is>
          <t>其他激励或支持</t>
        </is>
      </c>
      <c r="AR117" s="305" t="inlineStr">
        <is>
          <t>国家鼓励合成革生产企业对标1级先进值开展节能降碳改造，通过节能审查和绿色工厂认定引导和支持先进产能提升。</t>
        </is>
      </c>
      <c r="AS117" s="305" t="inlineStr">
        <is>
          <t>N/A</t>
        </is>
      </c>
      <c r="AT117" s="305" t="inlineStr">
        <is>
          <t>N/A</t>
        </is>
      </c>
      <c r="AU117" s="305" t="inlineStr">
        <is>
          <t>C15</t>
        </is>
      </c>
      <c r="AV117" s="305" t="inlineStr">
        <is>
          <t>CO2</t>
        </is>
      </c>
      <c r="AW117" s="305" t="inlineStr">
        <is>
          <t>正向</t>
        </is>
      </c>
      <c r="AX117" s="305" t="inlineStr">
        <is>
          <t>节能</t>
        </is>
      </c>
      <c r="AY117" s="305" t="inlineStr">
        <is>
          <t>GB 36887-2018 合成革单位产品能源消耗限额</t>
        </is>
      </c>
      <c r="AZ117" s="305" t="inlineStr">
        <is>
          <t>https://openstd.samr.gov.cn/bzgk/std/newGbInfo?hcno=7997DF7DB4549BEB6A28D6FE0FD65F6A</t>
        </is>
      </c>
      <c r="BA117" s="305" t="inlineStr">
        <is>
          <t>N/A</t>
        </is>
      </c>
    </row>
    <row r="118">
      <c r="A118" s="305" t="inlineStr">
        <is>
          <t>CHNPRFEILI53S000</t>
        </is>
      </c>
      <c r="B118" s="305" t="inlineStr">
        <is>
          <t>工具</t>
        </is>
      </c>
      <c r="C118" s="305" t="inlineStr">
        <is>
          <t>绩效标准</t>
        </is>
      </c>
      <c r="D118" s="305" t="inlineStr">
        <is>
          <t>单位产品能源消耗限额</t>
        </is>
      </c>
      <c r="E118" s="305" t="inlineStr">
        <is>
          <t>工业</t>
        </is>
      </c>
      <c r="F118" s="305" t="inlineStr">
        <is>
          <t>化学纤维制造</t>
        </is>
      </c>
      <c r="G118" s="305" t="inlineStr">
        <is>
          <t>聚酯涤纶单位产品能源消耗限额</t>
        </is>
      </c>
      <c r="H118" s="305" t="inlineStr">
        <is>
          <t>Norm of Energy Consumption per Unit Production of PET and PET Fiber</t>
        </is>
      </c>
      <c r="I118" s="305" t="inlineStr">
        <is>
          <t>N/A</t>
        </is>
      </c>
      <c r="J118" s="305" t="inlineStr">
        <is>
          <t>GB 36889-2018《聚酯涤纶单位产品能源消耗限额》是强制性国家标准，于2018年11月19日发布，2019年12月1日实施。适用于以精对苯二甲酸（PTA）、乙二醇（EG）等为原料，经聚酯聚合、固相缩聚、纺丝、加弹等工序生产纤维级聚酯切片、涤纶长丝、涤纶短纤维等的企业单位产品能耗计算、考核，以及新建和改扩建项目的能耗控制。能耗限额等级分为3级（1级最低），其中3级为限定值（存量企业最低要求）、2级为准入值（新建及改扩建项目要求）、1级为先进值。该标准首次对聚酯涤纶产品设定强制性能耗限额要求。</t>
        </is>
      </c>
      <c r="K118" s="305" t="inlineStr">
        <is>
          <t>能源效率；节能</t>
        </is>
      </c>
      <c r="L118" s="305" t="inlineStr">
        <is>
          <t>直接</t>
        </is>
      </c>
      <c r="M118" s="305" t="inlineStr">
        <is>
          <t>供给侧</t>
        </is>
      </c>
      <c r="N118" s="305" t="inlineStr">
        <is>
          <t>中国</t>
        </is>
      </c>
      <c r="O118" s="305" t="inlineStr">
        <is>
          <t>国家</t>
        </is>
      </c>
      <c r="P118" s="305" t="inlineStr">
        <is>
          <t>N/A</t>
        </is>
      </c>
      <c r="Q118" s="305" t="inlineStr">
        <is>
          <t>19/11/2018</t>
        </is>
      </c>
      <c r="R118" s="305" t="inlineStr">
        <is>
          <t>01/12/2019</t>
        </is>
      </c>
      <c r="S118" s="305" t="inlineStr">
        <is>
          <t>N/A</t>
        </is>
      </c>
      <c r="T118" s="305" t="inlineStr">
        <is>
          <t>N/A</t>
        </is>
      </c>
      <c r="U118" s="305" t="inlineStr">
        <is>
          <t>N/A</t>
        </is>
      </c>
      <c r="V118" s="305">
        <f>IF(R118="","生效",IF(R118="N/A","生效",IF(TODAY()&lt;DATE(VALUE(RIGHT(R118,4)),VALUE(MID(R118,4,2)),VALUE(LEFT(R118,2))),"计划实施",IF(S118="","生效",IF(S118="N/A","生效",IF(TODAY()&lt;DATE(VALUE(RIGHT(S118,4)),VALUE(MID(S118,4,2)),VALUE(LEFT(S118,2))),"生效","已终止"))))))</f>
        <v/>
      </c>
      <c r="W118" s="305" t="inlineStr">
        <is>
          <t>国家市场监督管理总局；国家标准化管理委员会</t>
        </is>
      </c>
      <c r="X118" s="305" t="inlineStr">
        <is>
          <t>聚酯涤纶生产装置</t>
        </is>
      </c>
      <c r="Y118" s="305" t="inlineStr">
        <is>
          <t>新建；既有</t>
        </is>
      </c>
      <c r="Z118" s="305" t="inlineStr">
        <is>
          <t>以PTA和EG为主要原料，经酯化、缩聚等工序生产纤维级聚酯切片（包括熔体直纺和切片纺）的聚酯聚合装置；经固相缩聚生产高粘聚酯切片的装置（包括原生和再生）；以聚酯熔体或切片为原料经纺丝、卷绕等工序生产涤纶长丝和短纤维的装置（包括原生和再生）；将涤纶原丝经加弹加工为变形丝的加弹装置。不适用于涤纶工业丝的能耗限额。</t>
        </is>
      </c>
      <c r="AA118" s="305" t="inlineStr">
        <is>
          <t>N/A</t>
        </is>
      </c>
      <c r="AB118" s="305" t="inlineStr">
        <is>
          <t>N/A</t>
        </is>
      </c>
      <c r="AC118" s="305" t="inlineStr">
        <is>
          <t>企业</t>
        </is>
      </c>
      <c r="AD118" s="305" t="inlineStr">
        <is>
          <t>在中国境内运营聚酯涤纶生产装置的企业。</t>
        </is>
      </c>
      <c r="AE118" s="305" t="inlineStr">
        <is>
          <t>生产</t>
        </is>
      </c>
      <c r="AF118" s="305" t="inlineStr">
        <is>
          <t>聚酯涤纶生产装置的运行活动。现有企业须达到3级限定值，新建及改扩建企业须达到2级准入值。</t>
        </is>
      </c>
      <c r="AG118" s="305" t="inlineStr">
        <is>
          <t>3级</t>
        </is>
      </c>
      <c r="AH118" s="305" t="inlineStr">
        <is>
          <t>能耗限额等级</t>
        </is>
      </c>
      <c r="AI118" s="305" t="inlineStr">
        <is>
          <t>能耗限额等级分为3级（1级最低即最先进），3级为限定值（存量企业最低要求），2级为准入值（新建及改扩建项目要求），1级为先进值。以单位产品综合能耗（kgce/t）为评价指标，按工序和产品类型分级设定限值。聚酯聚合（PTA法熔体直纺）：3级≤110，2级≤95，1级≤82。聚酯聚合（PTA法切片纺）：3级≤145，2级≤125，1级≤110。纤维级聚酯切片固相缩聚（原生）：3级≤95，2级≤80，1级≤70。纤维级再生聚酯切片固相缩聚：3级≤105，2级≤90，1级≤78。涤纶长丝（熔体直纺-POY）：3级≤130，2级≤110，1级≤95。涤纶长丝（切片纺-POY）：3级≤200，2级≤170，1级≤145。涤纶短纤维（原生）：3级≤120，2级≤100，1级≤85。涤纶长丝加弹（DTY）：3级≤160，2级≤135，1级≤115。</t>
        </is>
      </c>
      <c r="AJ118" s="305" t="inlineStr">
        <is>
          <t>1）现有聚酯涤纶生产企业须达到3级限定值方可继续运营，未达标者须限期改造或淘汰；2）新建及改扩建项目须达到2级准入值方可投产；3）1级先进值用于引导行业节能标杆。</t>
        </is>
      </c>
      <c r="AK118" s="305" t="inlineStr">
        <is>
          <t>N/A</t>
        </is>
      </c>
      <c r="AL118" s="305" t="inlineStr">
        <is>
          <t>N/A</t>
        </is>
      </c>
      <c r="AM118" s="305" t="inlineStr">
        <is>
          <t>政府机构开展的监督检查；企业能耗数据报告</t>
        </is>
      </c>
      <c r="AN118" s="305" t="inlineStr">
        <is>
          <t>市场监督管理部门对聚酯涤纶生产企业进行能耗限额标准执行情况监督检查；企业须按规定报送年度能源消耗数据，接受节能监察。</t>
        </is>
      </c>
      <c r="AO118" s="305" t="inlineStr">
        <is>
          <t>合规命令；罚款；差别化电价；淘汰关停</t>
        </is>
      </c>
      <c r="AP118" s="305" t="inlineStr">
        <is>
          <t>对不符合强制性能耗限额标准的聚酯涤纶生产企业，由相关部门责令限期整改，逾期未完成整改或整改后仍不达标的，纳入差别化电价范围并依法予以淘汰关停。</t>
        </is>
      </c>
      <c r="AQ118" s="305" t="inlineStr">
        <is>
          <t>其他激励或支持</t>
        </is>
      </c>
      <c r="AR118" s="305" t="inlineStr">
        <is>
          <t>国家鼓励聚酯涤纶生产企业对标1级先进值开展节能降碳改造，通过节能审查和绿色工厂认定引导和支持先进产能提升。</t>
        </is>
      </c>
      <c r="AS118" s="305" t="inlineStr">
        <is>
          <t>N/A</t>
        </is>
      </c>
      <c r="AT118" s="305" t="inlineStr">
        <is>
          <t>N/A</t>
        </is>
      </c>
      <c r="AU118" s="305" t="inlineStr">
        <is>
          <t>C20</t>
        </is>
      </c>
      <c r="AV118" s="305" t="inlineStr">
        <is>
          <t>CO2</t>
        </is>
      </c>
      <c r="AW118" s="305" t="inlineStr">
        <is>
          <t>正向</t>
        </is>
      </c>
      <c r="AX118" s="305" t="inlineStr">
        <is>
          <t>节能</t>
        </is>
      </c>
      <c r="AY118" s="305" t="inlineStr">
        <is>
          <t>GB 36889-2018 聚酯涤纶单位产品能源消耗限额</t>
        </is>
      </c>
      <c r="AZ118" s="305" t="inlineStr">
        <is>
          <t>https://openstd.samr.gov.cn/bzgk/std/newGbInfo?hcno=7AC3075CD35CB4B1E05397BE0A0AC4DE</t>
        </is>
      </c>
      <c r="BA118" s="305" t="inlineStr">
        <is>
          <t>N/A</t>
        </is>
      </c>
    </row>
    <row r="119">
      <c r="A119" s="305" t="inlineStr">
        <is>
          <t>CHNPRFEILI54S000</t>
        </is>
      </c>
      <c r="B119" s="305" t="inlineStr">
        <is>
          <t>工具</t>
        </is>
      </c>
      <c r="C119" s="305" t="inlineStr">
        <is>
          <t>绩效标准</t>
        </is>
      </c>
      <c r="D119" s="305" t="inlineStr">
        <is>
          <t>单位产品能源消耗限额</t>
        </is>
      </c>
      <c r="E119" s="305" t="inlineStr">
        <is>
          <t>工业</t>
        </is>
      </c>
      <c r="F119" s="305" t="inlineStr">
        <is>
          <t>炭素制品</t>
        </is>
      </c>
      <c r="G119" s="305" t="inlineStr">
        <is>
          <t>炭素单位产品能源消耗限额</t>
        </is>
      </c>
      <c r="H119" s="305" t="inlineStr">
        <is>
          <t>Norm of Energy Consumption per Unit Production of Carbon Products</t>
        </is>
      </c>
      <c r="I119" s="305" t="inlineStr">
        <is>
          <t>N/A</t>
        </is>
      </c>
      <c r="J119" s="305" t="inlineStr">
        <is>
          <t>GB 21370-2017《炭素单位产品能源消耗限额》是强制性国家标准，于2017年11月1日发布，2018年11月1日实施，替代GB 21370-2008。适用于石墨电极（普通功率、高功率、超高功率）、炭电极、炭块（石墨质炭块、半石墨质炭块、微孔炭块）以及焙烧和石墨化工序的单位产品能耗计算、考核，以及新建和改扩建项目的能耗控制。能耗限额等级分为3级（1级最低），其中3级为限定值（存量企业最低要求）、2级为准入值（新建及改扩建项目要求）、1级为先进值。与2008版相比，增加了能耗限额等级，删除了能耗先进值和节能管理措施章节，取消电力等价值折算系数，统一采用电力当量值折算系数。</t>
        </is>
      </c>
      <c r="K119" s="305" t="inlineStr">
        <is>
          <t>能源效率；节能</t>
        </is>
      </c>
      <c r="L119" s="305" t="inlineStr">
        <is>
          <t>直接</t>
        </is>
      </c>
      <c r="M119" s="305" t="inlineStr">
        <is>
          <t>供给侧</t>
        </is>
      </c>
      <c r="N119" s="305" t="inlineStr">
        <is>
          <t>中国</t>
        </is>
      </c>
      <c r="O119" s="305" t="inlineStr">
        <is>
          <t>国家</t>
        </is>
      </c>
      <c r="P119" s="305" t="inlineStr">
        <is>
          <t>N/A</t>
        </is>
      </c>
      <c r="Q119" s="305" t="inlineStr">
        <is>
          <t>21/01/2008</t>
        </is>
      </c>
      <c r="R119" s="305" t="inlineStr">
        <is>
          <t>01/06/2008</t>
        </is>
      </c>
      <c r="S119" s="305" t="inlineStr">
        <is>
          <t>N/A</t>
        </is>
      </c>
      <c r="T119" s="305" t="inlineStr">
        <is>
          <t>01/11/2017</t>
        </is>
      </c>
      <c r="U119" s="305" t="inlineStr">
        <is>
          <t>2017年11月1日发布GB 21370-2017替代GB 21370-2008，增加能耗限额等级（1级/2级/3级），删除先进值，取消电力等价值折算系数、统一采用电力当量值折算系数，完善和简化限额指标计算公式。</t>
        </is>
      </c>
      <c r="V119" s="305">
        <f>IF(R119="","生效",IF(R119="N/A","生效",IF(TODAY()&lt;DATE(VALUE(RIGHT(R119,4)),VALUE(MID(R119,4,2)),VALUE(LEFT(R119,2))),"计划实施",IF(S119="","生效",IF(S119="N/A","生效",IF(TODAY()&lt;DATE(VALUE(RIGHT(S119,4)),VALUE(MID(S119,4,2)),VALUE(LEFT(S119,2))),"生效","已终止"))))))</f>
        <v/>
      </c>
      <c r="W119" s="305" t="inlineStr">
        <is>
          <t>国家市场监督管理总局；国家标准化管理委员会</t>
        </is>
      </c>
      <c r="X119" s="305" t="inlineStr">
        <is>
          <t>炭素制品生产装置</t>
        </is>
      </c>
      <c r="Y119" s="305" t="inlineStr">
        <is>
          <t>新建；既有</t>
        </is>
      </c>
      <c r="Z119" s="305" t="inlineStr">
        <is>
          <t>石墨电极（普通功率、高功率、超高功率，以石油焦、针状焦、煤沥青等为原料，经配料、混捏、成型、焙烧、浸渍、石墨化、机加工等工序）、炭电极（以电煅无烟煤、煤沥青等为原料）和炭块（石墨质炭块、半石墨质炭块、微孔炭块，以电煅无烟煤、石墨碎、煤沥青等为原料）的生产装置，包括独立的焙烧和石墨化工序。</t>
        </is>
      </c>
      <c r="AA119" s="305" t="inlineStr">
        <is>
          <t>N/A</t>
        </is>
      </c>
      <c r="AB119" s="305" t="inlineStr">
        <is>
          <t>N/A</t>
        </is>
      </c>
      <c r="AC119" s="305" t="inlineStr">
        <is>
          <t>企业</t>
        </is>
      </c>
      <c r="AD119" s="305" t="inlineStr">
        <is>
          <t>在中国境内运营炭素制品生产装置的企业。</t>
        </is>
      </c>
      <c r="AE119" s="305" t="inlineStr">
        <is>
          <t>生产</t>
        </is>
      </c>
      <c r="AF119" s="305" t="inlineStr">
        <is>
          <t>炭素制品生产装置的运行活动，包括压型、焙烧、浸渍、石墨化和机加工等工序。现有企业须达到3级限定值，新建及改扩建企业须达到2级准入值。</t>
        </is>
      </c>
      <c r="AG119" s="305" t="inlineStr">
        <is>
          <t>3级</t>
        </is>
      </c>
      <c r="AH119" s="305" t="inlineStr">
        <is>
          <t>能耗限额等级</t>
        </is>
      </c>
      <c r="AI119" s="305" t="inlineStr">
        <is>
          <t>能耗限额等级分为3级（1级最低即最先进），3级为限定值（存量企业最低要求），2级为准入值（新建及改扩建项目要求），1级为先进值。以单位产品综合能耗（kgce/t）为评价指标，按产品品种和工序分别设定限额值。石墨电极（普通功率）：3级≤1200，2级≤1050，1级≤920。石墨电极（高功率）：3级≤1350，2级≤1180，1级≤1030。石墨电极（超高功率）：3级≤1500，2级≤1320，1级≤1160。炭电极：3级≤520，2级≤450，1级≤390。石墨质炭块：3级≤480，2级≤420，1级≤370。半石墨质炭块：3级≤580，2级≤510，1级≤450。微孔炭块：3级≤420，2级≤370，1级≤330。焙烧工序（单独）：3级≤220，2级≤190，1级≤165。石墨化工序（单独）：3级≤650，2级≤570，1级≤500。</t>
        </is>
      </c>
      <c r="AJ119" s="305" t="inlineStr">
        <is>
          <t>1）现有炭素制品生产企业须达到3级限定值方可继续运营，未达标者须限期改造或淘汰；2）新建及改扩建项目须达到2级准入值方可投产；3）1级先进值用于引导行业节能标杆。</t>
        </is>
      </c>
      <c r="AK119" s="305" t="inlineStr">
        <is>
          <t>N/A</t>
        </is>
      </c>
      <c r="AL119" s="305" t="inlineStr">
        <is>
          <t>N/A</t>
        </is>
      </c>
      <c r="AM119" s="305" t="inlineStr">
        <is>
          <t>政府机构开展的监督检查；企业能耗数据报告</t>
        </is>
      </c>
      <c r="AN119" s="305" t="inlineStr">
        <is>
          <t>市场监督管理部门对炭素制品生产企业进行能耗限额标准执行情况监督检查；企业须按规定报送年度能源消耗数据，接受节能监察。</t>
        </is>
      </c>
      <c r="AO119" s="305" t="inlineStr">
        <is>
          <t>合规命令；罚款；差别化电价；淘汰关停</t>
        </is>
      </c>
      <c r="AP119" s="305" t="inlineStr">
        <is>
          <t>对不符合强制性能耗限额标准的炭素制品生产企业，由相关部门责令限期整改，逾期未完成整改或整改后仍不达标的，纳入差别化电价范围并依法予以淘汰关停。</t>
        </is>
      </c>
      <c r="AQ119" s="305" t="inlineStr">
        <is>
          <t>其他激励或支持</t>
        </is>
      </c>
      <c r="AR119" s="305" t="inlineStr">
        <is>
          <t>国家鼓励炭素制品生产企业对标1级先进值开展节能降碳改造，通过节能审查和绿色工厂认定引导和支持先进产能提升。</t>
        </is>
      </c>
      <c r="AS119" s="305" t="inlineStr">
        <is>
          <t>N/A</t>
        </is>
      </c>
      <c r="AT119" s="305" t="inlineStr">
        <is>
          <t>N/A</t>
        </is>
      </c>
      <c r="AU119" s="305" t="inlineStr">
        <is>
          <t>C23</t>
        </is>
      </c>
      <c r="AV119" s="305" t="inlineStr">
        <is>
          <t>CO2</t>
        </is>
      </c>
      <c r="AW119" s="305" t="inlineStr">
        <is>
          <t>正向</t>
        </is>
      </c>
      <c r="AX119" s="305" t="inlineStr">
        <is>
          <t>节能</t>
        </is>
      </c>
      <c r="AY119" s="305" t="inlineStr">
        <is>
          <t>GB 21370-2017 炭素单位产品能源消耗限额</t>
        </is>
      </c>
      <c r="AZ119" s="305" t="inlineStr">
        <is>
          <t>https://openstd.samr.gov.cn/bzgk/std/newGbInfo?hcno=0918126625A53D297B2D083FE4E46BD6</t>
        </is>
      </c>
      <c r="BA119" s="305" t="inlineStr">
        <is>
          <t>GB 21370-2008（旧版）：https://openstd.samr.gov.cn/bzgk/std/nd?no=2142</t>
        </is>
      </c>
    </row>
    <row r="120">
      <c r="A120" s="305" t="inlineStr">
        <is>
          <t>CHNPRFEILI55S000</t>
        </is>
      </c>
      <c r="B120" s="305" t="inlineStr">
        <is>
          <t>工具</t>
        </is>
      </c>
      <c r="C120" s="305" t="inlineStr">
        <is>
          <t>绩效标准</t>
        </is>
      </c>
      <c r="D120" s="305" t="inlineStr">
        <is>
          <t>单位产品能源消耗限额</t>
        </is>
      </c>
      <c r="E120" s="305" t="inlineStr">
        <is>
          <t>工业</t>
        </is>
      </c>
      <c r="F120" s="305" t="inlineStr">
        <is>
          <t>石膏制品</t>
        </is>
      </c>
      <c r="G120" s="305" t="inlineStr">
        <is>
          <t>建筑石膏单位产品能源消耗限额</t>
        </is>
      </c>
      <c r="H120" s="305" t="inlineStr">
        <is>
          <t>Norm of Energy Consumption per Unit Production of Gypsum Plaster</t>
        </is>
      </c>
      <c r="I120" s="305" t="inlineStr">
        <is>
          <t>N/A</t>
        </is>
      </c>
      <c r="J120" s="305" t="inlineStr">
        <is>
          <t>GB 33654-2017《建筑石膏单位产品能源消耗限额》是强制性国家标准，于2017年5月12日发布，2018年6月1日实施。适用于以天然石膏、工业副产石膏（脱硫石膏、磷石膏等）为原料，经煅烧、粉磨等工艺生产建筑石膏的企业单位产品能耗计算、考核，以及新建和改扩建项目的能耗控制。能耗限额等级分为3级（1级最低），其中3级为限定值（存量企业最低要求）、2级为准入值（新建及改扩建项目要求）、1级为先进值。该标准首次对建筑石膏产品设定强制性能耗限额要求。</t>
        </is>
      </c>
      <c r="K120" s="305" t="inlineStr">
        <is>
          <t>能源效率；节能</t>
        </is>
      </c>
      <c r="L120" s="305" t="inlineStr">
        <is>
          <t>直接</t>
        </is>
      </c>
      <c r="M120" s="305" t="inlineStr">
        <is>
          <t>供给侧</t>
        </is>
      </c>
      <c r="N120" s="305" t="inlineStr">
        <is>
          <t>中国</t>
        </is>
      </c>
      <c r="O120" s="305" t="inlineStr">
        <is>
          <t>国家</t>
        </is>
      </c>
      <c r="P120" s="305" t="inlineStr">
        <is>
          <t>N/A</t>
        </is>
      </c>
      <c r="Q120" s="305" t="inlineStr">
        <is>
          <t>12/05/2017</t>
        </is>
      </c>
      <c r="R120" s="305" t="inlineStr">
        <is>
          <t>01/06/2018</t>
        </is>
      </c>
      <c r="S120" s="305" t="inlineStr">
        <is>
          <t>N/A</t>
        </is>
      </c>
      <c r="T120" s="305" t="inlineStr">
        <is>
          <t>N/A</t>
        </is>
      </c>
      <c r="U120" s="305" t="inlineStr">
        <is>
          <t>N/A</t>
        </is>
      </c>
      <c r="V120" s="305">
        <f>IF(R120="","生效",IF(R120="N/A","生效",IF(TODAY()&lt;DATE(VALUE(RIGHT(R120,4)),VALUE(MID(R120,4,2)),VALUE(LEFT(R120,2))),"计划实施",IF(S120="","生效",IF(S120="N/A","生效",IF(TODAY()&lt;DATE(VALUE(RIGHT(S120,4)),VALUE(MID(S120,4,2)),VALUE(LEFT(S120,2))),"生效","已终止"))))))</f>
        <v/>
      </c>
      <c r="W120" s="305" t="inlineStr">
        <is>
          <t>国家市场监督管理总局；国家标准化管理委员会</t>
        </is>
      </c>
      <c r="X120" s="305" t="inlineStr">
        <is>
          <t>建筑石膏生产装置</t>
        </is>
      </c>
      <c r="Y120" s="305" t="inlineStr">
        <is>
          <t>新建；既有</t>
        </is>
      </c>
      <c r="Z120" s="305" t="inlineStr">
        <is>
          <t>以天然石膏（二水石膏、硬石膏）或工业副产石膏（包括烟气脱硫石膏、磷石膏、氟石膏、钛石膏等）为原料，经预处理（水洗、中和、浮选等）、干燥、煅烧（采用回转窑、气流煅烧、炒锅、沸腾炉等设备）、冷却、粉磨、改性等工序生产建筑石膏粉（β-半水石膏为主）的装置。产品包括普通建筑石膏、建筑用石膏粉等，不包括高强石膏（α-半水石膏）。</t>
        </is>
      </c>
      <c r="AA120" s="305" t="inlineStr">
        <is>
          <t>N/A</t>
        </is>
      </c>
      <c r="AB120" s="305" t="inlineStr">
        <is>
          <t>N/A</t>
        </is>
      </c>
      <c r="AC120" s="305" t="inlineStr">
        <is>
          <t>企业</t>
        </is>
      </c>
      <c r="AD120" s="305" t="inlineStr">
        <is>
          <t>在中国境内运营建筑石膏生产装置的企业。</t>
        </is>
      </c>
      <c r="AE120" s="305" t="inlineStr">
        <is>
          <t>生产</t>
        </is>
      </c>
      <c r="AF120" s="305" t="inlineStr">
        <is>
          <t>建筑石膏生产装置的运行活动。现有企业须达到3级限定值，新建及改扩建企业须达到2级准入值。</t>
        </is>
      </c>
      <c r="AG120" s="305" t="inlineStr">
        <is>
          <t>3级</t>
        </is>
      </c>
      <c r="AH120" s="305" t="inlineStr">
        <is>
          <t>能耗限额等级</t>
        </is>
      </c>
      <c r="AI120" s="305" t="inlineStr">
        <is>
          <t>能耗限额等级分为3级（1级最低即最先进），3级为限定值（存量企业最低要求），2级为准入值（新建及改扩建项目要求），1级为先进值。以单位产品综合能耗（kgce/t）为评价指标。建筑石膏（综合能耗）：3级≤42.0，2级≤37.0，1级≤30.0 kgce/t。</t>
        </is>
      </c>
      <c r="AJ120" s="305" t="inlineStr">
        <is>
          <t>1）现有建筑石膏生产企业须达到3级限定值方可继续运营，未达标者须限期改造或淘汰；2）新建及改扩建项目须达到2级准入值方可投产；3）1级先进值用于引导行业节能标杆。</t>
        </is>
      </c>
      <c r="AK120" s="305" t="inlineStr">
        <is>
          <t>N/A</t>
        </is>
      </c>
      <c r="AL120" s="305" t="inlineStr">
        <is>
          <t>N/A</t>
        </is>
      </c>
      <c r="AM120" s="305" t="inlineStr">
        <is>
          <t>政府机构开展的监督检查；企业能耗数据报告</t>
        </is>
      </c>
      <c r="AN120" s="305" t="inlineStr">
        <is>
          <t>市场监督管理部门对建筑石膏生产企业进行能耗限额标准执行情况监督检查；企业须按规定报送年度能源消耗数据，接受节能监察。</t>
        </is>
      </c>
      <c r="AO120" s="305" t="inlineStr">
        <is>
          <t>合规命令；罚款；差别化电价；淘汰关停</t>
        </is>
      </c>
      <c r="AP120" s="305" t="inlineStr">
        <is>
          <t>对不符合强制性能耗限额标准的建筑石膏生产企业，由相关部门责令限期整改，逾期未完成整改或整改后仍不达标的，纳入差别化电价范围并依法予以淘汰关停。</t>
        </is>
      </c>
      <c r="AQ120" s="305" t="inlineStr">
        <is>
          <t>其他激励或支持</t>
        </is>
      </c>
      <c r="AR120" s="305" t="inlineStr">
        <is>
          <t>国家鼓励建筑石膏生产企业对标1级先进值开展节能降碳改造，通过节能审查和绿色工厂认定引导和支持先进产能提升。</t>
        </is>
      </c>
      <c r="AS120" s="305" t="inlineStr">
        <is>
          <t>N/A</t>
        </is>
      </c>
      <c r="AT120" s="305" t="inlineStr">
        <is>
          <t>N/A</t>
        </is>
      </c>
      <c r="AU120" s="305" t="inlineStr">
        <is>
          <t>C23</t>
        </is>
      </c>
      <c r="AV120" s="305" t="inlineStr">
        <is>
          <t>CO2</t>
        </is>
      </c>
      <c r="AW120" s="305" t="inlineStr">
        <is>
          <t>正向</t>
        </is>
      </c>
      <c r="AX120" s="305" t="inlineStr">
        <is>
          <t>节能</t>
        </is>
      </c>
      <c r="AY120" s="305" t="inlineStr">
        <is>
          <t>GB 33654-2017 建筑石膏单位产品能源消耗限额</t>
        </is>
      </c>
      <c r="AZ120" s="305" t="inlineStr">
        <is>
          <t>https://openstd.samr.gov.cn/bzgk/std/newGbInfo?hcno=71F772D8191CD3A7E05397BE0A0AB82A</t>
        </is>
      </c>
      <c r="BA120" s="305" t="inlineStr">
        <is>
          <t>N/A</t>
        </is>
      </c>
    </row>
    <row r="121">
      <c r="A121" s="305" t="inlineStr">
        <is>
          <t>CHNPRFEILI56S000</t>
        </is>
      </c>
      <c r="B121" s="305" t="inlineStr">
        <is>
          <t>工具</t>
        </is>
      </c>
      <c r="C121" s="305" t="inlineStr">
        <is>
          <t>绩效标准</t>
        </is>
      </c>
      <c r="D121" s="305" t="inlineStr">
        <is>
          <t>单位产品能源消耗限额</t>
        </is>
      </c>
      <c r="E121" s="305" t="inlineStr">
        <is>
          <t>工业</t>
        </is>
      </c>
      <c r="F121" s="305" t="inlineStr">
        <is>
          <t>制糖</t>
        </is>
      </c>
      <c r="G121" s="305" t="inlineStr">
        <is>
          <t>糖单位产品能源消耗限额</t>
        </is>
      </c>
      <c r="H121" s="305" t="inlineStr">
        <is>
          <t>Norm of Energy Consumption per Unit Production of Sugar</t>
        </is>
      </c>
      <c r="I121" s="305" t="inlineStr">
        <is>
          <t>N/A</t>
        </is>
      </c>
      <c r="J121" s="305" t="inlineStr">
        <is>
          <t>GB 32044-2015《糖单位产品能源消耗限额》是强制性国家标准，于2015年9月11日发布，2016年10月1日实施。适用于以甘蔗为原料的甘蔗制糖企业、以甜菜为原料的甜菜制糖企业和以原糖为原料的炼糖企业单位产品能耗计算、考核，以及新建和改扩建项目的能耗控制。能耗限额等级分为3级（1级最低），其中3级为限定值（存量企业最低要求）、2级为准入值（新建及改扩建项目要求）、1级为先进值。该标准首次对制糖行业设定强制性能耗限额要求。</t>
        </is>
      </c>
      <c r="K121" s="305" t="inlineStr">
        <is>
          <t>能源效率；节能</t>
        </is>
      </c>
      <c r="L121" s="305" t="inlineStr">
        <is>
          <t>直接</t>
        </is>
      </c>
      <c r="M121" s="305" t="inlineStr">
        <is>
          <t>供给侧</t>
        </is>
      </c>
      <c r="N121" s="305" t="inlineStr">
        <is>
          <t>中国</t>
        </is>
      </c>
      <c r="O121" s="305" t="inlineStr">
        <is>
          <t>国家</t>
        </is>
      </c>
      <c r="P121" s="305" t="inlineStr">
        <is>
          <t>N/A</t>
        </is>
      </c>
      <c r="Q121" s="305" t="inlineStr">
        <is>
          <t>11/09/2015</t>
        </is>
      </c>
      <c r="R121" s="305" t="inlineStr">
        <is>
          <t>01/10/2016</t>
        </is>
      </c>
      <c r="S121" s="305" t="inlineStr">
        <is>
          <t>N/A</t>
        </is>
      </c>
      <c r="T121" s="305" t="inlineStr">
        <is>
          <t>N/A</t>
        </is>
      </c>
      <c r="U121" s="305" t="inlineStr">
        <is>
          <t>N/A</t>
        </is>
      </c>
      <c r="V121" s="305">
        <f>IF(R121="","生效",IF(R121="N/A","生效",IF(TODAY()&lt;DATE(VALUE(RIGHT(R121,4)),VALUE(MID(R121,4,2)),VALUE(LEFT(R121,2))),"计划实施",IF(S121="","生效",IF(S121="N/A","生效",IF(TODAY()&lt;DATE(VALUE(RIGHT(S121,4)),VALUE(MID(S121,4,2)),VALUE(LEFT(S121,2))),"生效","已终止"))))))</f>
        <v/>
      </c>
      <c r="W121" s="305" t="inlineStr">
        <is>
          <t>国家市场监督管理总局；国家标准化管理委员会</t>
        </is>
      </c>
      <c r="X121" s="305" t="inlineStr">
        <is>
          <t>制糖生产装置</t>
        </is>
      </c>
      <c r="Y121" s="305" t="inlineStr">
        <is>
          <t>新建；既有</t>
        </is>
      </c>
      <c r="Z121" s="305" t="inlineStr">
        <is>
          <t>甘蔗制糖装置（包括甘蔗预处理、压榨提汁、澄清、蒸发浓缩、结晶、分离、干燥等工序）；甜菜制糖装置（包括甜菜预处理、切丝、渗出提汁、清净、蒸发浓缩、结晶、分离、干燥等工序）；炼糖装置（以原糖为原料，经复溶、澄清、脱色、蒸发浓缩、结晶、分离、干燥等工序）。产品包括白砂糖、赤砂糖、精制糖等。</t>
        </is>
      </c>
      <c r="AA121" s="305" t="inlineStr">
        <is>
          <t>N/A</t>
        </is>
      </c>
      <c r="AB121" s="305" t="inlineStr">
        <is>
          <t>N/A</t>
        </is>
      </c>
      <c r="AC121" s="305" t="inlineStr">
        <is>
          <t>企业</t>
        </is>
      </c>
      <c r="AD121" s="305" t="inlineStr">
        <is>
          <t>在中国境内运营甘蔗制糖、甜菜制糖或炼糖生产装置的企业。</t>
        </is>
      </c>
      <c r="AE121" s="305" t="inlineStr">
        <is>
          <t>生产</t>
        </is>
      </c>
      <c r="AF121" s="305" t="inlineStr">
        <is>
          <t>制糖生产装置的运行活动。现有企业须达到3级限定值，新建及改扩建企业须达到2级准入值。</t>
        </is>
      </c>
      <c r="AG121" s="305" t="inlineStr">
        <is>
          <t>3级</t>
        </is>
      </c>
      <c r="AH121" s="305" t="inlineStr">
        <is>
          <t>能耗限额等级</t>
        </is>
      </c>
      <c r="AI121" s="305" t="inlineStr">
        <is>
          <t>能耗限额等级分为3级（1级最低即最先进），3级为限定值（存量企业最低要求），2级为准入值（新建及改扩建项目要求），1级为先进值。以单位产品综合能耗（kgce/t或kgce/百吨原料）为评价指标，按原料和工艺类型分级设定限值。甘蔗制糖（白砂糖，kgce/t）：3级≤180，2级≤155，1级≤130。甜菜制糖（白砂糖，kgce/t）：3级≤250，2级≤215，1级≤185。炼糖（白砂糖，kgce/t）：3级≤85，2级≤70，1级≤58。</t>
        </is>
      </c>
      <c r="AJ121" s="305" t="inlineStr">
        <is>
          <t>1）现有制糖企业须达到3级限定值方可继续运营，未达标者须限期改造或淘汰；2）新建及改扩建项目须达到2级准入值方可投产；3）1级先进值用于引导行业节能标杆。</t>
        </is>
      </c>
      <c r="AK121" s="305" t="inlineStr">
        <is>
          <t>N/A</t>
        </is>
      </c>
      <c r="AL121" s="305" t="inlineStr">
        <is>
          <t>N/A</t>
        </is>
      </c>
      <c r="AM121" s="305" t="inlineStr">
        <is>
          <t>政府机构开展的监督检查；企业能耗数据报告</t>
        </is>
      </c>
      <c r="AN121" s="305" t="inlineStr">
        <is>
          <t>市场监督管理部门对制糖生产企业进行能耗限额标准执行情况监督检查；企业须按规定报送年度能源消耗数据，接受节能监察。</t>
        </is>
      </c>
      <c r="AO121" s="305" t="inlineStr">
        <is>
          <t>合规命令；罚款；差别化电价；淘汰关停</t>
        </is>
      </c>
      <c r="AP121" s="305" t="inlineStr">
        <is>
          <t>对不符合强制性能耗限额标准的制糖生产企业，由相关部门责令限期整改，逾期未完成整改或整改后仍不达标的，纳入差别化电价范围并依法予以淘汰关停。</t>
        </is>
      </c>
      <c r="AQ121" s="305" t="inlineStr">
        <is>
          <t>其他激励或支持</t>
        </is>
      </c>
      <c r="AR121" s="305" t="inlineStr">
        <is>
          <t>国家鼓励制糖生产企业对标1级先进值开展节能降碳改造，通过节能审查和绿色工厂认定引导和支持先进产能提升。</t>
        </is>
      </c>
      <c r="AS121" s="305" t="inlineStr">
        <is>
          <t>N/A</t>
        </is>
      </c>
      <c r="AT121" s="305" t="inlineStr">
        <is>
          <t>N/A</t>
        </is>
      </c>
      <c r="AU121" s="305" t="inlineStr">
        <is>
          <t>C10</t>
        </is>
      </c>
      <c r="AV121" s="305" t="inlineStr">
        <is>
          <t>CO2</t>
        </is>
      </c>
      <c r="AW121" s="305" t="inlineStr">
        <is>
          <t>正向</t>
        </is>
      </c>
      <c r="AX121" s="305" t="inlineStr">
        <is>
          <t>节能</t>
        </is>
      </c>
      <c r="AY121" s="305" t="inlineStr">
        <is>
          <t>GB 32044-2015 糖单位产品能源消耗限额</t>
        </is>
      </c>
      <c r="AZ121" s="305" t="inlineStr">
        <is>
          <t>https://openstd.samr.gov.cn/bzgk/std/newGbInfo?hcno=7FD71F2FE92BC5585DA8C482496D2402</t>
        </is>
      </c>
      <c r="BA121" s="305" t="inlineStr">
        <is>
          <t>N/A</t>
        </is>
      </c>
    </row>
    <row r="122">
      <c r="A122" s="305" t="inlineStr">
        <is>
          <t>CHNPRFEILI57S000</t>
        </is>
      </c>
      <c r="B122" s="305" t="inlineStr">
        <is>
          <t>工具</t>
        </is>
      </c>
      <c r="C122" s="305" t="inlineStr">
        <is>
          <t>绩效标准</t>
        </is>
      </c>
      <c r="D122" s="305" t="inlineStr">
        <is>
          <t>单位产品能源消耗限额</t>
        </is>
      </c>
      <c r="E122" s="305" t="inlineStr">
        <is>
          <t>工业</t>
        </is>
      </c>
      <c r="F122" s="305" t="inlineStr">
        <is>
          <t>啤酒制造</t>
        </is>
      </c>
      <c r="G122" s="305" t="inlineStr">
        <is>
          <t>啤酒单位产品能源消耗限额</t>
        </is>
      </c>
      <c r="H122" s="305" t="inlineStr">
        <is>
          <t>Norm of Energy Consumption per Unit Production of Beer</t>
        </is>
      </c>
      <c r="I122" s="305" t="inlineStr">
        <is>
          <t>N/A</t>
        </is>
      </c>
      <c r="J122" s="305" t="inlineStr">
        <is>
          <t>GB 32047-2015《啤酒单位产品能源消耗限额》是强制性国家标准，于2015年9月11日发布，2016年10月1日实施。适用于以麦芽、大米、酒花等为主要原料，经糖化、发酵、过滤、包装等工艺生产啤酒的企业单位产品能耗计算、考核，以及新建和改扩建项目的能耗控制。能耗限额等级分为3级（1级最低），其中3级为限定值（存量企业最低要求）、2级为准入值（新建及改扩建项目要求）、1级为先进值。该标准首次对啤酒行业设定强制性能耗限额要求。</t>
        </is>
      </c>
      <c r="K122" s="305" t="inlineStr">
        <is>
          <t>能源效率；节能</t>
        </is>
      </c>
      <c r="L122" s="305" t="inlineStr">
        <is>
          <t>直接</t>
        </is>
      </c>
      <c r="M122" s="305" t="inlineStr">
        <is>
          <t>供给侧</t>
        </is>
      </c>
      <c r="N122" s="305" t="inlineStr">
        <is>
          <t>中国</t>
        </is>
      </c>
      <c r="O122" s="305" t="inlineStr">
        <is>
          <t>国家</t>
        </is>
      </c>
      <c r="P122" s="305" t="inlineStr">
        <is>
          <t>N/A</t>
        </is>
      </c>
      <c r="Q122" s="305" t="inlineStr">
        <is>
          <t>11/09/2015</t>
        </is>
      </c>
      <c r="R122" s="305" t="inlineStr">
        <is>
          <t>01/10/2016</t>
        </is>
      </c>
      <c r="S122" s="305" t="inlineStr">
        <is>
          <t>N/A</t>
        </is>
      </c>
      <c r="T122" s="305" t="inlineStr">
        <is>
          <t>N/A</t>
        </is>
      </c>
      <c r="U122" s="305" t="inlineStr">
        <is>
          <t>N/A</t>
        </is>
      </c>
      <c r="V122" s="305">
        <f>IF(R122="","生效",IF(R122="N/A","生效",IF(TODAY()&lt;DATE(VALUE(RIGHT(R122,4)),VALUE(MID(R122,4,2)),VALUE(LEFT(R122,2))),"计划实施",IF(S122="","生效",IF(S122="N/A","生效",IF(TODAY()&lt;DATE(VALUE(RIGHT(S122,4)),VALUE(MID(S122,4,2)),VALUE(LEFT(S122,2))),"生效","已终止"))))))</f>
        <v/>
      </c>
      <c r="W122" s="305" t="inlineStr">
        <is>
          <t>国家市场监督管理总局；国家标准化管理委员会</t>
        </is>
      </c>
      <c r="X122" s="305" t="inlineStr">
        <is>
          <t>啤酒生产线</t>
        </is>
      </c>
      <c r="Y122" s="305" t="inlineStr">
        <is>
          <t>新建；既有</t>
        </is>
      </c>
      <c r="Z122" s="305" t="inlineStr">
        <is>
          <t>以麦芽、大米、酒花等为原料，包括原料处理（麦芽粉碎、大米糊化）、糖化（糖化、过滤、煮沸、旋涡沉淀）、发酵（前发酵、后发酵/贮酒）、过滤（硅藻土过滤、膜过滤）、包装（瓶装、罐装、桶装、易拉罐等生产线）及配套公用工程（制冷、空压、CO₂回收、CIP清洗等）的完整啤酒生产线。产品包括熟啤酒、生啤酒（纯生啤酒）、特种啤酒等。不包括麦芽制造和啤酒饮料组合包装。</t>
        </is>
      </c>
      <c r="AA122" s="305" t="inlineStr">
        <is>
          <t>N/A</t>
        </is>
      </c>
      <c r="AB122" s="305" t="inlineStr">
        <is>
          <t>N/A</t>
        </is>
      </c>
      <c r="AC122" s="305" t="inlineStr">
        <is>
          <t>企业</t>
        </is>
      </c>
      <c r="AD122" s="305" t="inlineStr">
        <is>
          <t>在中国境内运营啤酒生产线的企业。</t>
        </is>
      </c>
      <c r="AE122" s="305" t="inlineStr">
        <is>
          <t>生产</t>
        </is>
      </c>
      <c r="AF122" s="305" t="inlineStr">
        <is>
          <t>啤酒生产线的运行活动。现有企业须达到3级限定值，新建及改扩建企业须达到2级准入值。</t>
        </is>
      </c>
      <c r="AG122" s="305" t="inlineStr">
        <is>
          <t>3级</t>
        </is>
      </c>
      <c r="AH122" s="305" t="inlineStr">
        <is>
          <t>能耗限额等级</t>
        </is>
      </c>
      <c r="AI122" s="305" t="inlineStr">
        <is>
          <t>能耗限额等级分为3级（1级最低即最先进），3级为限定值（存量企业最低要求），2级为准入值（新建及改扩建项目要求），1级为先进值。以单位产品综合能耗（kgce/kL）为评价指标。啤酒（kL）：3级≤70.0，2级≤56.0，1级≤45.0 kgce/kL。</t>
        </is>
      </c>
      <c r="AJ122" s="305" t="inlineStr">
        <is>
          <t>1）现有啤酒生产企业须达到3级限定值方可继续运营，未达标者须限期改造或淘汰；2）新建及改扩建项目须达到2级准入值方可投产；3）1级先进值用于引导行业节能标杆。</t>
        </is>
      </c>
      <c r="AK122" s="305" t="inlineStr">
        <is>
          <t>N/A</t>
        </is>
      </c>
      <c r="AL122" s="305" t="inlineStr">
        <is>
          <t>N/A</t>
        </is>
      </c>
      <c r="AM122" s="305" t="inlineStr">
        <is>
          <t>政府机构开展的监督检查；企业能耗数据报告</t>
        </is>
      </c>
      <c r="AN122" s="305" t="inlineStr">
        <is>
          <t>市场监督管理部门和工业和信息化主管部门对啤酒生产企业进行能耗限额标准执行情况监督检查；企业须按规定报送年度能源消耗数据，接受节能监察。</t>
        </is>
      </c>
      <c r="AO122" s="305" t="inlineStr">
        <is>
          <t>合规命令；罚款；差别化电价；淘汰关停</t>
        </is>
      </c>
      <c r="AP122" s="305" t="inlineStr">
        <is>
          <t>对不符合强制性能耗限额标准的啤酒生产企业，由相关部门责令限期整改，逾期未完成整改或整改后仍不达标的，纳入差别化电价范围并依法予以淘汰关停。</t>
        </is>
      </c>
      <c r="AQ122" s="305" t="inlineStr">
        <is>
          <t>其他激励或支持</t>
        </is>
      </c>
      <c r="AR122" s="305" t="inlineStr">
        <is>
          <t>国家鼓励啤酒生产企业对标1级先进值开展节能降碳改造，通过节能审查和绿色工厂认定引导和支持先进产能提升。</t>
        </is>
      </c>
      <c r="AS122" s="305" t="inlineStr">
        <is>
          <t>N/A</t>
        </is>
      </c>
      <c r="AT122" s="305" t="inlineStr">
        <is>
          <t>N/A</t>
        </is>
      </c>
      <c r="AU122" s="305" t="inlineStr">
        <is>
          <t>C11</t>
        </is>
      </c>
      <c r="AV122" s="305" t="inlineStr">
        <is>
          <t>CO2</t>
        </is>
      </c>
      <c r="AW122" s="305" t="inlineStr">
        <is>
          <t>正向</t>
        </is>
      </c>
      <c r="AX122" s="305" t="inlineStr">
        <is>
          <t>节能</t>
        </is>
      </c>
      <c r="AY122" s="305" t="inlineStr">
        <is>
          <t>GB 32047-2015 啤酒单位产品能源消耗限额</t>
        </is>
      </c>
      <c r="AZ122" s="305" t="inlineStr">
        <is>
          <t>https://openstd.samr.gov.cn/bzgk/std/newGbInfo?hcno=C1DFB96F1DEE094771AD9648B5A06D9C</t>
        </is>
      </c>
      <c r="BA122" s="305" t="inlineStr">
        <is>
          <t>N/A</t>
        </is>
      </c>
    </row>
    <row r="123">
      <c r="A123" s="305" t="inlineStr">
        <is>
          <t>CHNPRFEILI58S000</t>
        </is>
      </c>
      <c r="B123" s="305" t="inlineStr">
        <is>
          <t>工具</t>
        </is>
      </c>
      <c r="C123" s="305" t="inlineStr">
        <is>
          <t>绩效标准</t>
        </is>
      </c>
      <c r="D123" s="305" t="inlineStr">
        <is>
          <t>单位产品能源消耗限额</t>
        </is>
      </c>
      <c r="E123" s="305" t="inlineStr">
        <is>
          <t>工业</t>
        </is>
      </c>
      <c r="F123" s="305" t="inlineStr">
        <is>
          <t>钢铁冶炼</t>
        </is>
      </c>
      <c r="G123" s="305" t="inlineStr">
        <is>
          <t>电弧炉冶炼单位产品能源消耗限额</t>
        </is>
      </c>
      <c r="H123" s="305" t="inlineStr">
        <is>
          <t>Norm of Energy Consumption per Unit Production of Electric Arc Furnace Steelmaking</t>
        </is>
      </c>
      <c r="I123" s="305" t="inlineStr">
        <is>
          <t>N/A</t>
        </is>
      </c>
      <c r="J123" s="305" t="inlineStr">
        <is>
          <t>GB 32050-2015《电弧炉冶炼单位产品能源消耗限额》是强制性国家标准，于2015年9月11日发布，2016年10月1日实施。适用于以废钢、生铁、直接还原铁等为原料，通过电弧炉冶炼（不包括炉外精炼）生产粗钢的企业单位产品能耗计算、考核，以及新建和改扩建项目的能耗控制。能耗限额等级分为3级（1级最低），其中3级为限定值（存量企业最低要求）、2级为准入值（新建及改扩建项目要求）、1级为先进值。不适用于电渣炉、等离子炉、感应炉等电炉生产方式及电弧炉试验用冶炼。该标准首次对电弧炉冶炼单独设定强制性能耗限额要求。</t>
        </is>
      </c>
      <c r="K123" s="305" t="inlineStr">
        <is>
          <t>能源效率；节能</t>
        </is>
      </c>
      <c r="L123" s="305" t="inlineStr">
        <is>
          <t>直接</t>
        </is>
      </c>
      <c r="M123" s="305" t="inlineStr">
        <is>
          <t>供给侧</t>
        </is>
      </c>
      <c r="N123" s="305" t="inlineStr">
        <is>
          <t>中国</t>
        </is>
      </c>
      <c r="O123" s="305" t="inlineStr">
        <is>
          <t>国家</t>
        </is>
      </c>
      <c r="P123" s="305" t="inlineStr">
        <is>
          <t>N/A</t>
        </is>
      </c>
      <c r="Q123" s="305" t="inlineStr">
        <is>
          <t>11/09/2015</t>
        </is>
      </c>
      <c r="R123" s="305" t="inlineStr">
        <is>
          <t>01/10/2016</t>
        </is>
      </c>
      <c r="S123" s="305" t="inlineStr">
        <is>
          <t>N/A</t>
        </is>
      </c>
      <c r="T123" s="305" t="inlineStr">
        <is>
          <t>N/A</t>
        </is>
      </c>
      <c r="U123" s="305" t="inlineStr">
        <is>
          <t>N/A</t>
        </is>
      </c>
      <c r="V123" s="305">
        <f>IF(R123="","生效",IF(R123="N/A","生效",IF(TODAY()&lt;DATE(VALUE(RIGHT(R123,4)),VALUE(MID(R123,4,2)),VALUE(LEFT(R123,2))),"计划实施",IF(S123="","生效",IF(S123="N/A","生效",IF(TODAY()&lt;DATE(VALUE(RIGHT(S123,4)),VALUE(MID(S123,4,2)),VALUE(LEFT(S123,2))),"生效","已终止"))))))</f>
        <v/>
      </c>
      <c r="W123" s="305" t="inlineStr">
        <is>
          <t>国家市场监督管理总局；国家标准化管理委员会</t>
        </is>
      </c>
      <c r="X123" s="305" t="inlineStr">
        <is>
          <t>电弧炉冶炼设备</t>
        </is>
      </c>
      <c r="Y123" s="305" t="inlineStr">
        <is>
          <t>新建；既有</t>
        </is>
      </c>
      <c r="Z123" s="305" t="inlineStr">
        <is>
          <t>以废钢、生铁、直接还原铁（DRI/HBI）、铁水等为主要原料，采用三相交流电弧炉（包括常规电弧炉、超高功率电弧炉、直流电弧炉等），通过电弧加热熔化炉料、氧化精炼（脱碳、脱磷等）、还原、出钢等工序生产粗钢的冶炼设备。不包括炉外精炼（LF、VD、RH等）、连铸和轧钢工序。</t>
        </is>
      </c>
      <c r="AA123" s="305" t="inlineStr">
        <is>
          <t>N/A</t>
        </is>
      </c>
      <c r="AB123" s="305" t="inlineStr">
        <is>
          <t>N/A</t>
        </is>
      </c>
      <c r="AC123" s="305" t="inlineStr">
        <is>
          <t>企业</t>
        </is>
      </c>
      <c r="AD123" s="305" t="inlineStr">
        <is>
          <t>在中国境内运营电弧炉冶炼设备的企业。</t>
        </is>
      </c>
      <c r="AE123" s="305" t="inlineStr">
        <is>
          <t>生产</t>
        </is>
      </c>
      <c r="AF123" s="305" t="inlineStr">
        <is>
          <t>电弧炉冶炼设备的运行活动。现有企业须达到3级限定值，新建及改扩建企业须达到2级准入值。</t>
        </is>
      </c>
      <c r="AG123" s="305" t="inlineStr">
        <is>
          <t>3级</t>
        </is>
      </c>
      <c r="AH123" s="305" t="inlineStr">
        <is>
          <t>能耗限额等级</t>
        </is>
      </c>
      <c r="AI123" s="305" t="inlineStr">
        <is>
          <t>能耗限额等级分为3级（1级最低即最先进），3级为限定值（存量企业最低要求），2级为准入值（新建及改扩建项目要求），1级为先进值。以电弧炉冶炼单位产品综合能耗（kgce/t）和电弧炉冶炼单位产品电耗（kWh/t）为评价指标，按废钢比（全废钢/铁水比≤40%等）分级设定限值。电弧炉冶炼综合能耗（全废钢）：3级≤58，2级≤52，1级≤46 kgce/t。电弧炉冶炼电耗（全废钢）：3级≤420，2级≤380，1级≤340 kWh/t。电弧炉冶炼综合能耗（铁水比≤40%）：3级≤72，2级≤65，1级≤58 kgce/t。电弧炉冶炼电耗（铁水比≤40%）：3级≤340，2级≤300，1级≤265 kWh/t。</t>
        </is>
      </c>
      <c r="AJ123" s="305" t="inlineStr">
        <is>
          <t>1）现有电弧炉冶炼企业须达到3级限定值方可继续运营，未达标者须限期改造或淘汰；2）新建及改扩建项目须达到2级准入值方可投产；3）1级先进值用于引导行业节能标杆。</t>
        </is>
      </c>
      <c r="AK123" s="305" t="inlineStr">
        <is>
          <t>N/A</t>
        </is>
      </c>
      <c r="AL123" s="305" t="inlineStr">
        <is>
          <t>N/A</t>
        </is>
      </c>
      <c r="AM123" s="305" t="inlineStr">
        <is>
          <t>政府机构开展的监督检查；企业能耗数据报告</t>
        </is>
      </c>
      <c r="AN123" s="305" t="inlineStr">
        <is>
          <t>市场监督管理部门和工业和信息化主管部门对电弧炉冶炼企业进行能耗限额标准执行情况监督检查；企业须按规定报送年度能源消耗数据，接受节能监察和阶梯电价考核。</t>
        </is>
      </c>
      <c r="AO123" s="305" t="inlineStr">
        <is>
          <t>合规命令；罚款；差别化电价；淘汰关停</t>
        </is>
      </c>
      <c r="AP123" s="305" t="inlineStr">
        <is>
          <t>对不符合强制性能耗限额标准的电弧炉冶炼企业，由相关部门责令限期整改，逾期未完成整改或整改后仍不达标的，纳入差别化电价和阶梯电价范围，并依法予以淘汰关停。</t>
        </is>
      </c>
      <c r="AQ123" s="305" t="inlineStr">
        <is>
          <t>其他激励或支持</t>
        </is>
      </c>
      <c r="AR123" s="305" t="inlineStr">
        <is>
          <t>国家鼓励电弧炉冶炼企业对标1级先进值开展节能降碳改造，推广应用废钢预热、烟气余热回收、智能炼钢等技术，通过节能审查和行业能效领跑者引导和支持先进产能提升。</t>
        </is>
      </c>
      <c r="AS123" s="305" t="inlineStr">
        <is>
          <t>N/A</t>
        </is>
      </c>
      <c r="AT123" s="305" t="inlineStr">
        <is>
          <t>N/A</t>
        </is>
      </c>
      <c r="AU123" s="305" t="inlineStr">
        <is>
          <t>C24</t>
        </is>
      </c>
      <c r="AV123" s="305" t="inlineStr">
        <is>
          <t>CO2</t>
        </is>
      </c>
      <c r="AW123" s="305" t="inlineStr">
        <is>
          <t>正向</t>
        </is>
      </c>
      <c r="AX123" s="305" t="inlineStr">
        <is>
          <t>节能</t>
        </is>
      </c>
      <c r="AY123" s="305" t="inlineStr">
        <is>
          <t>GB 32050-2015 电弧炉冶炼单位产品能源消耗限额</t>
        </is>
      </c>
      <c r="AZ123" s="305" t="inlineStr">
        <is>
          <t>https://openstd.samr.gov.cn/bzgk/std/newGbInfo?hcno=634F78D390A985D65D3DEE0438B18A14</t>
        </is>
      </c>
      <c r="BA123" s="305" t="inlineStr">
        <is>
          <t>N/A</t>
        </is>
      </c>
    </row>
    <row r="124">
      <c r="A124" s="305" t="inlineStr">
        <is>
          <t>CHNPRFEILI59S000</t>
        </is>
      </c>
      <c r="B124" s="305" t="inlineStr">
        <is>
          <t>工具</t>
        </is>
      </c>
      <c r="C124" s="305" t="inlineStr">
        <is>
          <t>绩效标准</t>
        </is>
      </c>
      <c r="D124" s="305" t="inlineStr">
        <is>
          <t>单位产品能源消耗限额</t>
        </is>
      </c>
      <c r="E124" s="305" t="inlineStr">
        <is>
          <t>工业</t>
        </is>
      </c>
      <c r="F124" s="305" t="inlineStr">
        <is>
          <t>摩擦密封材料</t>
        </is>
      </c>
      <c r="G124" s="305" t="inlineStr">
        <is>
          <t>摩擦材料单位产品能源消耗限额</t>
        </is>
      </c>
      <c r="H124" s="305" t="inlineStr">
        <is>
          <t>Norm of Energy Consumption per Unit Production of Friction Materials</t>
        </is>
      </c>
      <c r="I124" s="305" t="inlineStr">
        <is>
          <t>N/A</t>
        </is>
      </c>
      <c r="J124" s="305" t="inlineStr">
        <is>
          <t>GB 30182-2013《摩擦材料单位产品能源消耗限额》是强制性国家标准，于2013年12月31日发布，2014年12月1日实施。适用于以酚醛树脂、橡胶等为粘结剂，以矿物纤维、金属纤维、有机纤维等为增强材料，经混合、热压成型、热处理等工艺生产模压型摩擦材料（不含钢背或蹄铁）的企业单位产品能耗计算、考核，以及新建和改扩建项目的能耗控制。能耗限额等级分为3级（1级最低），其中3级为限定值（存量企业最低要求）、2级为准入值（新建及改扩建项目要求）、1级为先进值。该标准首次对摩擦材料行业设定强制性能耗限额要求。</t>
        </is>
      </c>
      <c r="K124" s="305" t="inlineStr">
        <is>
          <t>能源效率；节能</t>
        </is>
      </c>
      <c r="L124" s="305" t="inlineStr">
        <is>
          <t>直接</t>
        </is>
      </c>
      <c r="M124" s="305" t="inlineStr">
        <is>
          <t>供给侧</t>
        </is>
      </c>
      <c r="N124" s="305" t="inlineStr">
        <is>
          <t>中国</t>
        </is>
      </c>
      <c r="O124" s="305" t="inlineStr">
        <is>
          <t>国家</t>
        </is>
      </c>
      <c r="P124" s="305" t="inlineStr">
        <is>
          <t>N/A</t>
        </is>
      </c>
      <c r="Q124" s="305" t="inlineStr">
        <is>
          <t>31/12/2013</t>
        </is>
      </c>
      <c r="R124" s="305" t="inlineStr">
        <is>
          <t>01/12/2014</t>
        </is>
      </c>
      <c r="S124" s="305" t="inlineStr">
        <is>
          <t>N/A</t>
        </is>
      </c>
      <c r="T124" s="305" t="inlineStr">
        <is>
          <t>N/A</t>
        </is>
      </c>
      <c r="U124" s="305" t="inlineStr">
        <is>
          <t>N/A</t>
        </is>
      </c>
      <c r="V124" s="305">
        <f>IF(R124="","生效",IF(R124="N/A","生效",IF(TODAY()&lt;DATE(VALUE(RIGHT(R124,4)),VALUE(MID(R124,4,2)),VALUE(LEFT(R124,2))),"计划实施",IF(S124="","生效",IF(S124="N/A","生效",IF(TODAY()&lt;DATE(VALUE(RIGHT(S124,4)),VALUE(MID(S124,4,2)),VALUE(LEFT(S124,2))),"生效","已终止"))))))</f>
        <v/>
      </c>
      <c r="W124" s="305" t="inlineStr">
        <is>
          <t>国家市场监督管理总局；国家标准化管理委员会</t>
        </is>
      </c>
      <c r="X124" s="305" t="inlineStr">
        <is>
          <t>摩擦材料生产装置</t>
        </is>
      </c>
      <c r="Y124" s="305" t="inlineStr">
        <is>
          <t>新建；既有</t>
        </is>
      </c>
      <c r="Z124" s="305" t="inlineStr">
        <is>
          <t>以酚醛树脂、丁腈橡胶等为粘结剂，以钢纤维、矿物纤维（硅灰石、海泡石等）、有机纤维（芳纶等）、陶瓷纤维等为增强材料，配合摩擦性能调节剂（石墨、二硫化钼、氧化铝、锆英石等）和填料（重晶石、碳酸钙等），经配料、混料、热压成型、热处理（固化）、磨削加工等工序生产汽车制动器衬片（刹车片）、离合器面片等模压型摩擦材料的生产装置。不包括带钢背或蹄铁的制动蹄总成。</t>
        </is>
      </c>
      <c r="AA124" s="305" t="inlineStr">
        <is>
          <t>N/A</t>
        </is>
      </c>
      <c r="AB124" s="305" t="inlineStr">
        <is>
          <t>N/A</t>
        </is>
      </c>
      <c r="AC124" s="305" t="inlineStr">
        <is>
          <t>企业</t>
        </is>
      </c>
      <c r="AD124" s="305" t="inlineStr">
        <is>
          <t>在中国境内运营模压型摩擦材料生产装置的企业。</t>
        </is>
      </c>
      <c r="AE124" s="305" t="inlineStr">
        <is>
          <t>生产</t>
        </is>
      </c>
      <c r="AF124" s="305" t="inlineStr">
        <is>
          <t>摩擦材料生产装置的运行活动。现有企业须达到3级限定值，新建及改扩建企业须达到2级准入值。</t>
        </is>
      </c>
      <c r="AG124" s="305" t="inlineStr">
        <is>
          <t>3级</t>
        </is>
      </c>
      <c r="AH124" s="305" t="inlineStr">
        <is>
          <t>能耗限额等级</t>
        </is>
      </c>
      <c r="AI124" s="305" t="inlineStr">
        <is>
          <t>能耗限额等级分为3级（1级最低即最先进），3级为限定值（存量企业最低要求），2级为准入值（新建及改扩建项目要求），1级为先进值。以单位产品综合能耗（kgce/t）为评价指标，按产品类型分级设定限值。汽车制动器衬片（刹车片）：3级≤580，2级≤490，1级≤420。离合器面片：3级≤650，2级≤550，1级≤470。</t>
        </is>
      </c>
      <c r="AJ124" s="305" t="inlineStr">
        <is>
          <t>1）现有摩擦材料生产企业须达到3级限定值方可继续运营，未达标者须限期改造或淘汰；2）新建及改扩建项目须达到2级准入值方可投产；3）1级先进值用于引导行业节能标杆。</t>
        </is>
      </c>
      <c r="AK124" s="305" t="inlineStr">
        <is>
          <t>N/A</t>
        </is>
      </c>
      <c r="AL124" s="305" t="inlineStr">
        <is>
          <t>N/A</t>
        </is>
      </c>
      <c r="AM124" s="305" t="inlineStr">
        <is>
          <t>政府机构开展的监督检查；企业能耗数据报告</t>
        </is>
      </c>
      <c r="AN124" s="305" t="inlineStr">
        <is>
          <t>市场监督管理部门对摩擦材料生产企业进行能耗限额标准执行情况监督检查；企业须按规定报送年度能源消耗数据，接受节能监察。</t>
        </is>
      </c>
      <c r="AO124" s="305" t="inlineStr">
        <is>
          <t>合规命令；罚款；差别化电价；淘汰关停</t>
        </is>
      </c>
      <c r="AP124" s="305" t="inlineStr">
        <is>
          <t>对不符合强制性能耗限额标准的摩擦材料生产企业，由相关部门责令限期整改，逾期未完成整改或整改后仍不达标的，纳入差别化电价范围并依法予以淘汰关停。</t>
        </is>
      </c>
      <c r="AQ124" s="305" t="inlineStr">
        <is>
          <t>其他激励或支持</t>
        </is>
      </c>
      <c r="AR124" s="305" t="inlineStr">
        <is>
          <t>国家鼓励摩擦材料生产企业对标1级先进值开展节能降碳改造，通过节能审查和绿色工厂认定引导和支持先进产能提升。</t>
        </is>
      </c>
      <c r="AS124" s="305" t="inlineStr">
        <is>
          <t>N/A</t>
        </is>
      </c>
      <c r="AT124" s="305" t="inlineStr">
        <is>
          <t>N/A</t>
        </is>
      </c>
      <c r="AU124" s="305" t="inlineStr">
        <is>
          <t>C29</t>
        </is>
      </c>
      <c r="AV124" s="305" t="inlineStr">
        <is>
          <t>CO2</t>
        </is>
      </c>
      <c r="AW124" s="305" t="inlineStr">
        <is>
          <t>正向</t>
        </is>
      </c>
      <c r="AX124" s="305" t="inlineStr">
        <is>
          <t>节能</t>
        </is>
      </c>
      <c r="AY124" s="305" t="inlineStr">
        <is>
          <t>GB 30182-2013 摩擦材料单位产品能源消耗限额</t>
        </is>
      </c>
      <c r="AZ124" s="305" t="inlineStr">
        <is>
          <t>https://openstd.samr.gov.cn/bzgk/std/newGbInfo?hcno=71F772D7E4DED3A7E05397BE0A0AB82A</t>
        </is>
      </c>
      <c r="BA124" s="305" t="inlineStr">
        <is>
          <t>N/A</t>
        </is>
      </c>
    </row>
    <row r="125">
      <c r="A125" s="305" t="inlineStr">
        <is>
          <t>CHNPRFEILI60S000</t>
        </is>
      </c>
      <c r="B125" s="305" t="inlineStr">
        <is>
          <t>工具</t>
        </is>
      </c>
      <c r="C125" s="305" t="inlineStr">
        <is>
          <t>绩效标准</t>
        </is>
      </c>
      <c r="D125" s="305" t="inlineStr">
        <is>
          <t>单位产品能源消耗限额</t>
        </is>
      </c>
      <c r="E125" s="305" t="inlineStr">
        <is>
          <t>工业</t>
        </is>
      </c>
      <c r="F125" s="305" t="inlineStr">
        <is>
          <t>绝热材料</t>
        </is>
      </c>
      <c r="G125" s="305" t="inlineStr">
        <is>
          <t>岩棉、矿渣棉及其制品单位产品能源消耗限额</t>
        </is>
      </c>
      <c r="H125" s="305" t="inlineStr">
        <is>
          <t>Norm of Energy Consumption per Unit Production of Rock Wool, Slag Wool and Their Products</t>
        </is>
      </c>
      <c r="I125" s="305" t="inlineStr">
        <is>
          <t>N/A</t>
        </is>
      </c>
      <c r="J125" s="305" t="inlineStr">
        <is>
          <t>GB 30183-2013《岩棉、矿渣棉及其制品单位产品能源消耗限额》是强制性国家标准，于2013年12月31日发布，2014年12月1日实施。适用于以玄武岩、辉绿岩、矿渣等为主要原料，经高温熔融、离心成纤、集棉、固化、切割等工艺生产岩棉、矿渣棉及其制品（板、毡、管壳等）的企业单位产品能耗计算、考核，以及新建和改扩建项目的能耗控制。能耗限额等级分为3级（1级最低），其中3级为限定值（存量企业最低要求）、2级为准入值（新建及改扩建项目要求）、1级为先进值。不适用于管壳、金属面夹芯板等深加工产品。该标准首次对岩棉矿渣棉行业设定强制性能耗限额要求。</t>
        </is>
      </c>
      <c r="K125" s="305" t="inlineStr">
        <is>
          <t>能源效率；节能</t>
        </is>
      </c>
      <c r="L125" s="305" t="inlineStr">
        <is>
          <t>直接</t>
        </is>
      </c>
      <c r="M125" s="305" t="inlineStr">
        <is>
          <t>供给侧</t>
        </is>
      </c>
      <c r="N125" s="305" t="inlineStr">
        <is>
          <t>中国</t>
        </is>
      </c>
      <c r="O125" s="305" t="inlineStr">
        <is>
          <t>国家</t>
        </is>
      </c>
      <c r="P125" s="305" t="inlineStr">
        <is>
          <t>N/A</t>
        </is>
      </c>
      <c r="Q125" s="305" t="inlineStr">
        <is>
          <t>31/12/2013</t>
        </is>
      </c>
      <c r="R125" s="305" t="inlineStr">
        <is>
          <t>01/12/2014</t>
        </is>
      </c>
      <c r="S125" s="305" t="inlineStr">
        <is>
          <t>N/A</t>
        </is>
      </c>
      <c r="T125" s="305" t="inlineStr">
        <is>
          <t>N/A</t>
        </is>
      </c>
      <c r="U125" s="305" t="inlineStr">
        <is>
          <t>N/A</t>
        </is>
      </c>
      <c r="V125" s="305">
        <f>IF(R125="","生效",IF(R125="N/A","生效",IF(TODAY()&lt;DATE(VALUE(RIGHT(R125,4)),VALUE(MID(R125,4,2)),VALUE(LEFT(R125,2))),"计划实施",IF(S125="","生效",IF(S125="N/A","生效",IF(TODAY()&lt;DATE(VALUE(RIGHT(S125,4)),VALUE(MID(S125,4,2)),VALUE(LEFT(S125,2))),"生效","已终止"))))))</f>
        <v/>
      </c>
      <c r="W125" s="305" t="inlineStr">
        <is>
          <t>国家市场监督管理总局；国家标准化管理委员会</t>
        </is>
      </c>
      <c r="X125" s="305" t="inlineStr">
        <is>
          <t>岩棉、矿渣棉及其制品生产装置</t>
        </is>
      </c>
      <c r="Y125" s="305" t="inlineStr">
        <is>
          <t>新建；既有</t>
        </is>
      </c>
      <c r="Z125" s="305" t="inlineStr">
        <is>
          <t>以玄武岩、辉绿岩、高炉矿渣等为主要原料，配以焦炭等燃料和适量粘结剂（酚醛树脂等），经原料制备（破碎、筛分）、配料、冲天炉或电炉高温熔融、离心机（四辊离心机等）或喷吹成纤、集棉室集棉、摆锤铺毡、固化炉加热固化、冷却、切割、包装等工序生产岩棉、矿渣棉及其制品（包括岩棉板、岩棉毡、岩棉带等）的生产装置。不包括岩棉管壳、金属面夹芯板等后续深加工装置。</t>
        </is>
      </c>
      <c r="AA125" s="305" t="inlineStr">
        <is>
          <t>N/A</t>
        </is>
      </c>
      <c r="AB125" s="305" t="inlineStr">
        <is>
          <t>N/A</t>
        </is>
      </c>
      <c r="AC125" s="305" t="inlineStr">
        <is>
          <t>企业</t>
        </is>
      </c>
      <c r="AD125" s="305" t="inlineStr">
        <is>
          <t>在中国境内运营岩棉、矿渣棉及其制品生产装置的企业。</t>
        </is>
      </c>
      <c r="AE125" s="305" t="inlineStr">
        <is>
          <t>生产</t>
        </is>
      </c>
      <c r="AF125" s="305" t="inlineStr">
        <is>
          <t>岩棉、矿渣棉及其制品生产装置的运行活动。现有企业须达到3级限定值，新建及改扩建企业须达到2级准入值。</t>
        </is>
      </c>
      <c r="AG125" s="305" t="inlineStr">
        <is>
          <t>3级</t>
        </is>
      </c>
      <c r="AH125" s="305" t="inlineStr">
        <is>
          <t>能耗限额等级</t>
        </is>
      </c>
      <c r="AI125" s="305" t="inlineStr">
        <is>
          <t>能耗限额等级分为3级（1级最低即最先进），3级为限定值（存量企业最低要求），2级为准入值（新建及改扩建项目要求），1级为先进值。以单位产品综合能耗（kgce/t或kgce/吨原料）为评价指标，按产品密度和形态分级设定限值。岩棉板（密度≤100 kg/m³）：3级≤520，2级≤450，1级≤390。岩棉板（密度&gt;100 kg/m³）：3级≤460，2级≤400，1级≤345。岩棉毡：3级≤480，2级≤415，1级≤360。矿渣棉板：3级≤440，2级≤380，1级≤330。</t>
        </is>
      </c>
      <c r="AJ125" s="305" t="inlineStr">
        <is>
          <t>1）现有岩棉、矿渣棉及其制品生产企业须达到3级限定值方可继续运营，未达标者须限期改造或淘汰；2）新建及改扩建项目须达到2级准入值方可投产；3）1级先进值用于引导行业节能标杆。</t>
        </is>
      </c>
      <c r="AK125" s="305" t="inlineStr">
        <is>
          <t>N/A</t>
        </is>
      </c>
      <c r="AL125" s="305" t="inlineStr">
        <is>
          <t>N/A</t>
        </is>
      </c>
      <c r="AM125" s="305" t="inlineStr">
        <is>
          <t>政府机构开展的监督检查；企业能耗数据报告</t>
        </is>
      </c>
      <c r="AN125" s="305" t="inlineStr">
        <is>
          <t>市场监督管理部门对岩棉、矿渣棉及其制品生产企业进行能耗限额标准执行情况监督检查；企业须按规定报送年度能源消耗数据，接受节能监察。</t>
        </is>
      </c>
      <c r="AO125" s="305" t="inlineStr">
        <is>
          <t>合规命令；罚款；差别化电价；淘汰关停</t>
        </is>
      </c>
      <c r="AP125" s="305" t="inlineStr">
        <is>
          <t>对不符合强制性能耗限额标准的岩棉、矿渣棉及其制品生产企业，由相关部门责令限期整改，逾期未完成整改或整改后仍不达标的，纳入差别化电价范围并依法予以淘汰关停。</t>
        </is>
      </c>
      <c r="AQ125" s="305" t="inlineStr">
        <is>
          <t>其他激励或支持</t>
        </is>
      </c>
      <c r="AR125" s="305" t="inlineStr">
        <is>
          <t>国家鼓励岩棉、矿渣棉及其制品生产企业对标1级先进值开展节能降碳改造，通过节能审查和绿色工厂认定引导和支持先进产能提升。</t>
        </is>
      </c>
      <c r="AS125" s="305" t="inlineStr">
        <is>
          <t>N/A</t>
        </is>
      </c>
      <c r="AT125" s="305" t="inlineStr">
        <is>
          <t>N/A</t>
        </is>
      </c>
      <c r="AU125" s="305" t="inlineStr">
        <is>
          <t>C23</t>
        </is>
      </c>
      <c r="AV125" s="305" t="inlineStr">
        <is>
          <t>CO2</t>
        </is>
      </c>
      <c r="AW125" s="305" t="inlineStr">
        <is>
          <t>正向</t>
        </is>
      </c>
      <c r="AX125" s="305" t="inlineStr">
        <is>
          <t>节能</t>
        </is>
      </c>
      <c r="AY125" s="305" t="inlineStr">
        <is>
          <t>GB 30183-2013 岩棉、矿渣棉及其制品单位产品能源消耗限额</t>
        </is>
      </c>
      <c r="AZ125" s="305" t="inlineStr">
        <is>
          <t>https://openstd.samr.gov.cn/bzgk/std/newGbInfo?hcno=0B1014ECF47D43A5F98DD1040B1F2785</t>
        </is>
      </c>
      <c r="BA125" s="305" t="inlineStr">
        <is>
          <t>N/A</t>
        </is>
      </c>
    </row>
    <row r="126">
      <c r="A126" s="305" t="inlineStr">
        <is>
          <t>CHNPRFEILI61S000</t>
        </is>
      </c>
      <c r="B126" s="305" t="inlineStr">
        <is>
          <t>工具</t>
        </is>
      </c>
      <c r="C126" s="305" t="inlineStr">
        <is>
          <t>绩效标准</t>
        </is>
      </c>
      <c r="D126" s="305" t="inlineStr">
        <is>
          <t>单位产品能源消耗限额</t>
        </is>
      </c>
      <c r="E126" s="305" t="inlineStr">
        <is>
          <t>工业</t>
        </is>
      </c>
      <c r="F126" s="305" t="inlineStr">
        <is>
          <t>防水材料</t>
        </is>
      </c>
      <c r="G126" s="305" t="inlineStr">
        <is>
          <t>沥青基防水卷材单位产品能源消耗限额</t>
        </is>
      </c>
      <c r="H126" s="305" t="inlineStr">
        <is>
          <t>Norm of Energy Consumption per Unit Production of Asphalt-Based Waterproof Membrane</t>
        </is>
      </c>
      <c r="I126" s="305" t="inlineStr">
        <is>
          <t>N/A</t>
        </is>
      </c>
      <c r="J126" s="305" t="inlineStr">
        <is>
          <t>GB 30184-2013《沥青基防水卷材单位产品能源消耗限额》是强制性国家标准，于2013年12月31日发布，2014年12月1日实施。适用于以沥青为主要基料，以聚酯胎、玻纤胎等为增强材料，经配料、浸涂、覆膜/撒砂、冷却、卷取等工艺生产弹性体（SBS）改性沥青防水卷材、塑性体（APP）改性沥青防水卷材和自粘聚合物改性沥青防水卷材的企业单位产品能耗计算、考核，以及新建和改扩建项目的能耗控制。能耗限额等级分为3级（1级最低），其中3级为限定值（存量企业最低要求）、2级为准入值（新建及改扩建项目要求）、1级为先进值。该标准首次对沥青基防水卷材行业设定强制性能耗限额要求。</t>
        </is>
      </c>
      <c r="K126" s="305" t="inlineStr">
        <is>
          <t>能源效率；节能</t>
        </is>
      </c>
      <c r="L126" s="305" t="inlineStr">
        <is>
          <t>直接</t>
        </is>
      </c>
      <c r="M126" s="305" t="inlineStr">
        <is>
          <t>供给侧</t>
        </is>
      </c>
      <c r="N126" s="305" t="inlineStr">
        <is>
          <t>中国</t>
        </is>
      </c>
      <c r="O126" s="305" t="inlineStr">
        <is>
          <t>国家</t>
        </is>
      </c>
      <c r="P126" s="305" t="inlineStr">
        <is>
          <t>N/A</t>
        </is>
      </c>
      <c r="Q126" s="305" t="inlineStr">
        <is>
          <t>31/12/2013</t>
        </is>
      </c>
      <c r="R126" s="305" t="inlineStr">
        <is>
          <t>01/12/2014</t>
        </is>
      </c>
      <c r="S126" s="305" t="inlineStr">
        <is>
          <t>N/A</t>
        </is>
      </c>
      <c r="T126" s="305" t="inlineStr">
        <is>
          <t>N/A</t>
        </is>
      </c>
      <c r="U126" s="305" t="inlineStr">
        <is>
          <t>N/A</t>
        </is>
      </c>
      <c r="V126" s="305">
        <f>IF(R126="","生效",IF(R126="N/A","生效",IF(TODAY()&lt;DATE(VALUE(RIGHT(R126,4)),VALUE(MID(R126,4,2)),VALUE(LEFT(R126,2))),"计划实施",IF(S126="","生效",IF(S126="N/A","生效",IF(TODAY()&lt;DATE(VALUE(RIGHT(S126,4)),VALUE(MID(S126,4,2)),VALUE(LEFT(S126,2))),"生效","已终止"))))))</f>
        <v/>
      </c>
      <c r="W126" s="305" t="inlineStr">
        <is>
          <t>国家市场监督管理总局；国家标准化管理委员会</t>
        </is>
      </c>
      <c r="X126" s="305" t="inlineStr">
        <is>
          <t>沥青基防水卷材生产线</t>
        </is>
      </c>
      <c r="Y126" s="305" t="inlineStr">
        <is>
          <t>新建；既有</t>
        </is>
      </c>
      <c r="Z126" s="305" t="inlineStr">
        <is>
          <t>以石油沥青为主要基料，添加SBS（苯乙烯-丁二烯-苯乙烯嵌段共聚物）、APP（无规聚丙烯）等改性剂，以聚酯胎（涤纶无纺布等）、玻纤胎等为胎基，经配料（沥青加热、改性剂添加、填充料混合）、浸涂（胎基浸渍涂覆改性沥青）、覆面（PE膜、矿物粒料/片料、细砂等）、冷却、卷取、包装等工序生产改性沥青防水卷材的生产线，包括生产线配套的导热油炉、沥青烟气处理等装置。产品包括SBS改性沥青防水卷材、APP改性沥青防水卷材、自粘聚合物改性沥青防水卷材。</t>
        </is>
      </c>
      <c r="AA126" s="305" t="inlineStr">
        <is>
          <t>N/A</t>
        </is>
      </c>
      <c r="AB126" s="305" t="inlineStr">
        <is>
          <t>N/A</t>
        </is>
      </c>
      <c r="AC126" s="305" t="inlineStr">
        <is>
          <t>企业</t>
        </is>
      </c>
      <c r="AD126" s="305" t="inlineStr">
        <is>
          <t>在中国境内运营沥青基防水卷材生产线的企业。</t>
        </is>
      </c>
      <c r="AE126" s="305" t="inlineStr">
        <is>
          <t>生产</t>
        </is>
      </c>
      <c r="AF126" s="305" t="inlineStr">
        <is>
          <t>沥青基防水卷材生产线的运行活动。现有企业须达到3级限定值，新建及改扩建企业须达到2级准入值。</t>
        </is>
      </c>
      <c r="AG126" s="305" t="inlineStr">
        <is>
          <t>3级</t>
        </is>
      </c>
      <c r="AH126" s="305" t="inlineStr">
        <is>
          <t>能耗限额等级</t>
        </is>
      </c>
      <c r="AI126" s="305" t="inlineStr">
        <is>
          <t>能耗限额等级分为3级（1级最低即最先进），3级为限定值（存量企业最低要求），2级为准入值（新建及改扩建项目要求），1级为先进值。以单位产品综合能耗（kgce/千m²或kgce/t）为评价指标，按产品类型分级设定限值。SBS改性沥青防水卷材（聚酯胎，以千m²计）：3级≤120，2级≤100，1级≤85。APP改性沥青防水卷材（聚酯胎，以千m²计）：3级≤130，2级≤110，1级≤95。自粘聚合物改性沥青防水卷材（以千m²计）：3级≤105，2级≤88，1级≤75。</t>
        </is>
      </c>
      <c r="AJ126" s="305" t="inlineStr">
        <is>
          <t>1）现有沥青基防水卷材生产企业须达到3级限定值方可继续运营，未达标者须限期改造或淘汰；2）新建及改扩建项目须达到2级准入值方可投产；3）1级先进值用于引导行业节能标杆。</t>
        </is>
      </c>
      <c r="AK126" s="305" t="inlineStr">
        <is>
          <t>N/A</t>
        </is>
      </c>
      <c r="AL126" s="305" t="inlineStr">
        <is>
          <t>N/A</t>
        </is>
      </c>
      <c r="AM126" s="305" t="inlineStr">
        <is>
          <t>政府机构开展的监督检查；企业能耗数据报告</t>
        </is>
      </c>
      <c r="AN126" s="305" t="inlineStr">
        <is>
          <t>市场监督管理部门对沥青基防水卷材生产企业进行能耗限额标准执行情况监督检查；企业须按规定报送年度能源消耗数据，接受节能监察。</t>
        </is>
      </c>
      <c r="AO126" s="305" t="inlineStr">
        <is>
          <t>合规命令；罚款；差别化电价；淘汰关停</t>
        </is>
      </c>
      <c r="AP126" s="305" t="inlineStr">
        <is>
          <t>对不符合强制性能耗限额标准的沥青基防水卷材生产企业，由相关部门责令限期整改，逾期未完成整改或整改后仍不达标的，纳入差别化电价范围并依法予以淘汰关停。</t>
        </is>
      </c>
      <c r="AQ126" s="305" t="inlineStr">
        <is>
          <t>其他激励或支持</t>
        </is>
      </c>
      <c r="AR126" s="305" t="inlineStr">
        <is>
          <t>国家鼓励沥青基防水卷材生产企业对标1级先进值开展节能降碳改造，通过节能审查和绿色工厂认定引导和支持先进产能提升。</t>
        </is>
      </c>
      <c r="AS126" s="305" t="inlineStr">
        <is>
          <t>N/A</t>
        </is>
      </c>
      <c r="AT126" s="305" t="inlineStr">
        <is>
          <t>N/A</t>
        </is>
      </c>
      <c r="AU126" s="305" t="inlineStr">
        <is>
          <t>C23</t>
        </is>
      </c>
      <c r="AV126" s="305" t="inlineStr">
        <is>
          <t>CO2</t>
        </is>
      </c>
      <c r="AW126" s="305" t="inlineStr">
        <is>
          <t>正向</t>
        </is>
      </c>
      <c r="AX126" s="305" t="inlineStr">
        <is>
          <t>节能</t>
        </is>
      </c>
      <c r="AY126" s="305" t="inlineStr">
        <is>
          <t>GB 30184-2013 沥青基防水卷材单位产品能源消耗限额</t>
        </is>
      </c>
      <c r="AZ126" s="305" t="inlineStr">
        <is>
          <t>https://openstd.samr.gov.cn/bzgk/std/newGbInfo?hcno=C385C88F3C0A7B94BB1F91BF80E32211</t>
        </is>
      </c>
      <c r="BA126" s="305" t="inlineStr">
        <is>
          <t>N/A</t>
        </is>
      </c>
    </row>
    <row r="127">
      <c r="A127" s="305" t="inlineStr">
        <is>
          <t>CHNPRFEILI62S000</t>
        </is>
      </c>
      <c r="B127" s="305" t="inlineStr">
        <is>
          <t>工具</t>
        </is>
      </c>
      <c r="C127" s="305" t="inlineStr">
        <is>
          <t>绩效标准</t>
        </is>
      </c>
      <c r="D127" s="305" t="inlineStr">
        <is>
          <t>单位产品能源消耗限额</t>
        </is>
      </c>
      <c r="E127" s="305" t="inlineStr">
        <is>
          <t>工业</t>
        </is>
      </c>
      <c r="F127" s="305" t="inlineStr">
        <is>
          <t>金属建材</t>
        </is>
      </c>
      <c r="G127" s="305" t="inlineStr">
        <is>
          <t>铝塑板单位产品能源消耗限额</t>
        </is>
      </c>
      <c r="H127" s="305" t="inlineStr">
        <is>
          <t>Norm of Energy Consumption per Unit Production of Aluminium-Plastic Composite Panel</t>
        </is>
      </c>
      <c r="I127" s="305" t="inlineStr">
        <is>
          <t>N/A</t>
        </is>
      </c>
      <c r="J127" s="305" t="inlineStr">
        <is>
          <t>GB 30185-2013《铝塑板单位产品能源消耗限额》是强制性国家标准，于2013年12月31日发布，2014年12月1日实施。2025年2月28日发布GB 30185-2025《铝（塑）复合板单位产品能源消耗限额》替代本标准，将适用范围扩大至铝塑复合板、不燃铝复合板和装饰用铝单板，于2026年3月1日实施。适用于以铝合金板材为面板和背板、以聚乙烯（PE）等为芯材，经清洗、化学处理、高分子膜热复合等工艺生产铝塑复合板的企业单位产品能耗计算、考核，以及新建和改扩建项目的能耗控制。能耗限额等级分为3级（1级最低），其中3级为限定值（存量企业最低要求）、2级为准入值（新建及改扩建项目要求）、1级为先进值。该标准首次对铝塑板行业设定强制性能耗限额要求。</t>
        </is>
      </c>
      <c r="K127" s="305" t="inlineStr">
        <is>
          <t>能源效率；节能</t>
        </is>
      </c>
      <c r="L127" s="305" t="inlineStr">
        <is>
          <t>直接</t>
        </is>
      </c>
      <c r="M127" s="305" t="inlineStr">
        <is>
          <t>供给侧</t>
        </is>
      </c>
      <c r="N127" s="305" t="inlineStr">
        <is>
          <t>中国</t>
        </is>
      </c>
      <c r="O127" s="305" t="inlineStr">
        <is>
          <t>国家</t>
        </is>
      </c>
      <c r="P127" s="305" t="inlineStr">
        <is>
          <t>N/A</t>
        </is>
      </c>
      <c r="Q127" s="305" t="inlineStr">
        <is>
          <t>31/12/2013</t>
        </is>
      </c>
      <c r="R127" s="305" t="inlineStr">
        <is>
          <t>01/12/2014</t>
        </is>
      </c>
      <c r="S127" s="305" t="inlineStr">
        <is>
          <t>N/A</t>
        </is>
      </c>
      <c r="T127" s="305" t="inlineStr">
        <is>
          <t>28/02/2025</t>
        </is>
      </c>
      <c r="U127" s="305" t="inlineStr">
        <is>
          <t>2025年2月28日发布GB 30185-2025《铝（塑）复合板单位产品能源消耗限额》替代GB 30185-2013，标准名称和适用范围扩大至铝塑复合板、不燃铝复合板和装饰用铝单板，2026年3月1日实施。</t>
        </is>
      </c>
      <c r="V127" s="305">
        <f>IF(R127="","生效",IF(R127="N/A","生效",IF(TODAY()&lt;DATE(VALUE(RIGHT(R127,4)),VALUE(MID(R127,4,2)),VALUE(LEFT(R127,2))),"计划实施",IF(S127="","生效",IF(S127="N/A","生效",IF(TODAY()&lt;DATE(VALUE(RIGHT(S127,4)),VALUE(MID(S127,4,2)),VALUE(LEFT(S127,2))),"生效","已终止"))))))</f>
        <v/>
      </c>
      <c r="W127" s="305" t="inlineStr">
        <is>
          <t>国家市场监督管理总局；国家标准化管理委员会</t>
        </is>
      </c>
      <c r="X127" s="305" t="inlineStr">
        <is>
          <t>铝塑板生产线</t>
        </is>
      </c>
      <c r="Y127" s="305" t="inlineStr">
        <is>
          <t>新建；既有</t>
        </is>
      </c>
      <c r="Z127" s="305" t="inlineStr">
        <is>
          <t>以铝合金卷材（面板和背板）和聚乙烯（PE）或添加阻燃剂的聚乙烯芯材为原料，经铝卷清洗和化学处理、高分子粘结膜制备、热复合（连续高温高压复合）、冷却、剪切、包装等工序生产铝塑复合板的生产线。产品包括普通铝塑板和防火铝塑板（B1级），总厚度通常为3-6 mm，适用于建筑幕墙、室内装饰、标识广告等领域。</t>
        </is>
      </c>
      <c r="AA127" s="305" t="inlineStr">
        <is>
          <t>N/A</t>
        </is>
      </c>
      <c r="AB127" s="305" t="inlineStr">
        <is>
          <t>N/A</t>
        </is>
      </c>
      <c r="AC127" s="305" t="inlineStr">
        <is>
          <t>企业</t>
        </is>
      </c>
      <c r="AD127" s="305" t="inlineStr">
        <is>
          <t>在中国境内运营铝塑复合板生产线的企业。</t>
        </is>
      </c>
      <c r="AE127" s="305" t="inlineStr">
        <is>
          <t>生产</t>
        </is>
      </c>
      <c r="AF127" s="305" t="inlineStr">
        <is>
          <t>铝塑复合板生产线的运行活动。现有企业须达到3级限定值，新建及改扩建企业须达到2级准入值。</t>
        </is>
      </c>
      <c r="AG127" s="305" t="inlineStr">
        <is>
          <t>3级</t>
        </is>
      </c>
      <c r="AH127" s="305" t="inlineStr">
        <is>
          <t>能耗限额等级</t>
        </is>
      </c>
      <c r="AI127" s="305" t="inlineStr">
        <is>
          <t>能耗限额等级分为3级（1级最低即最先进），3级为限定值（存量企业最低要求），2级为准入值（新建及改扩建项目要求），1级为先进值。以单位产品综合能耗（kgce/千m²或kgce/t）为评价指标。铝塑复合板（以千m²计，含清洗+化成+复合+涂装全工艺）：3级≤350，2级≤290，1级≤240。</t>
        </is>
      </c>
      <c r="AJ127" s="305" t="inlineStr">
        <is>
          <t>1）现有铝塑板生产企业须达到3级限定值方可继续运营，未达标者须限期改造或淘汰；2）新建及改扩建项目须达到2级准入值方可投产；3）1级先进值用于引导行业节能标杆。</t>
        </is>
      </c>
      <c r="AK127" s="305" t="inlineStr">
        <is>
          <t>N/A</t>
        </is>
      </c>
      <c r="AL127" s="305" t="inlineStr">
        <is>
          <t>N/A</t>
        </is>
      </c>
      <c r="AM127" s="305" t="inlineStr">
        <is>
          <t>政府机构开展的监督检查；企业能耗数据报告</t>
        </is>
      </c>
      <c r="AN127" s="305" t="inlineStr">
        <is>
          <t>市场监督管理部门对铝塑板生产企业进行能耗限额标准执行情况监督检查；企业须按规定报送年度能源消耗数据，接受节能监察。</t>
        </is>
      </c>
      <c r="AO127" s="305" t="inlineStr">
        <is>
          <t>合规命令；罚款；差别化电价；淘汰关停</t>
        </is>
      </c>
      <c r="AP127" s="305" t="inlineStr">
        <is>
          <t>对不符合强制性能耗限额标准的铝塑板生产企业，由相关部门责令限期整改，逾期未完成整改或整改后仍不达标的，纳入差别化电价范围并依法予以淘汰关停。</t>
        </is>
      </c>
      <c r="AQ127" s="305" t="inlineStr">
        <is>
          <t>其他激励或支持</t>
        </is>
      </c>
      <c r="AR127" s="305" t="inlineStr">
        <is>
          <t>国家鼓励铝塑板生产企业对标1级先进值开展节能降碳改造，通过节能审查和绿色工厂认定引导和支持先进产能提升。</t>
        </is>
      </c>
      <c r="AS127" s="305" t="inlineStr">
        <is>
          <t>N/A</t>
        </is>
      </c>
      <c r="AT127" s="305" t="inlineStr">
        <is>
          <t>N/A</t>
        </is>
      </c>
      <c r="AU127" s="305" t="inlineStr">
        <is>
          <t>C25</t>
        </is>
      </c>
      <c r="AV127" s="305" t="inlineStr">
        <is>
          <t>CO2</t>
        </is>
      </c>
      <c r="AW127" s="305" t="inlineStr">
        <is>
          <t>正向</t>
        </is>
      </c>
      <c r="AX127" s="305" t="inlineStr">
        <is>
          <t>节能</t>
        </is>
      </c>
      <c r="AY127" s="305" t="inlineStr">
        <is>
          <t>GB 30185-2013 铝塑板单位产品能源消耗限额</t>
        </is>
      </c>
      <c r="AZ127" s="305" t="inlineStr">
        <is>
          <t>https://openstd.samr.gov.cn/bzgk/std/newGbInfo?hcno=6748E505890163484CE72741CF7D8D3A</t>
        </is>
      </c>
      <c r="BA127" s="305" t="inlineStr">
        <is>
          <t>GB 30185-2013（旧版）：https://openstd.samr.gov.cn/bzgk/std/newGbInfo?hcno=560D51C1E285DC30D8E67E5B5CFB6C0F</t>
        </is>
      </c>
    </row>
    <row r="128">
      <c r="A128" s="305" t="inlineStr">
        <is>
          <t>CHNPRFEILI63S000</t>
        </is>
      </c>
      <c r="B128" s="305" t="inlineStr">
        <is>
          <t>工具</t>
        </is>
      </c>
      <c r="C128" s="305" t="inlineStr">
        <is>
          <t>绩效标准</t>
        </is>
      </c>
      <c r="D128" s="305" t="inlineStr">
        <is>
          <t>单位产品能源消耗限额</t>
        </is>
      </c>
      <c r="E128" s="305" t="inlineStr">
        <is>
          <t>工业</t>
        </is>
      </c>
      <c r="F128" s="305" t="inlineStr">
        <is>
          <t>稀土冶炼</t>
        </is>
      </c>
      <c r="G128" s="305" t="inlineStr">
        <is>
          <t>稀土冶炼企业单位产品能源消耗限额</t>
        </is>
      </c>
      <c r="H128" s="305" t="inlineStr">
        <is>
          <t>Norm of Energy Consumption per Unit Production of Rare Earth Metallurgical Enterprise</t>
        </is>
      </c>
      <c r="I128" s="305" t="inlineStr">
        <is>
          <t>N/A</t>
        </is>
      </c>
      <c r="J128" s="305" t="inlineStr">
        <is>
          <t>GB 29435-2025《稀土冶炼加工企业单位产品能源消耗限额》是强制性国家标准，于2025年12月31日第二次修订发布，2027年1月1日实施（首次发布于2012年12月31日，2013年10月1日首次实施）。适用于以稀土精矿、混合稀土化合物等为原料，经湿法冶炼分离、火法冶炼等工艺生产稀土化合物、稀土金属及合金、稀土荧光粉和稀土抛光粉等产品的企业单位产品能耗计算、考核，以及新建和改扩建项目的能耗控制。能耗限额等级分为3级（1级最低），其中3级为限定值（存量企业最低要求）、2级为准入值（新建及改扩建项目要求）、1级为先进值。不适用于稀土废料的综合回收工艺。该标准首次对稀土冶炼加工行业设定强制性能耗限额要求。</t>
        </is>
      </c>
      <c r="K128" s="305" t="inlineStr">
        <is>
          <t>能源效率；节能</t>
        </is>
      </c>
      <c r="L128" s="305" t="inlineStr">
        <is>
          <t>直接</t>
        </is>
      </c>
      <c r="M128" s="305" t="inlineStr">
        <is>
          <t>供给侧</t>
        </is>
      </c>
      <c r="N128" s="305" t="inlineStr">
        <is>
          <t>中国</t>
        </is>
      </c>
      <c r="O128" s="305" t="inlineStr">
        <is>
          <t>国家</t>
        </is>
      </c>
      <c r="P128" s="305" t="inlineStr">
        <is>
          <t>N/A</t>
        </is>
      </c>
      <c r="Q128" s="305" t="inlineStr">
        <is>
          <t>31/12/2012</t>
        </is>
      </c>
      <c r="R128" s="305" t="inlineStr">
        <is>
          <t>01/10/2013</t>
        </is>
      </c>
      <c r="S128" s="305" t="inlineStr">
        <is>
          <t>N/A</t>
        </is>
      </c>
      <c r="T128" s="305" t="inlineStr">
        <is>
          <t>31/12/2025</t>
        </is>
      </c>
      <c r="U128" s="305" t="inlineStr">
        <is>
          <t>首次制定于2012年12月31日（GB 29435-2012《稀土冶炼加工企业单位产品能源消耗限额》，2013年10月1日实施）。2025年12月31日第二次修订（GB 29435-2025），名称变更为《稀土冶炼企业单位产品能源消耗限额》，主要修订包括：删除灯用稀土三基色荧光粉和抛光粉产品；增加钕铁硼废料综合回收工艺生产的稀土化合物产品类别；将稀土化合物分为4类、稀土金属及合金分为2类；更改各产品类别能耗限额等级指标值；更改统计范围和计算方法。</t>
        </is>
      </c>
      <c r="V128" s="305">
        <f>IF(R128="","生效",IF(R128="N/A","生效",IF(TODAY()&lt;DATE(VALUE(RIGHT(R128,4)),VALUE(MID(R128,4,2)),VALUE(LEFT(R128,2))),"计划实施",IF(S128="","生效",IF(S128="N/A","生效",IF(TODAY()&lt;DATE(VALUE(RIGHT(S128,4)),VALUE(MID(S128,4,2)),VALUE(LEFT(S128,2))),"生效","已终止"))))))</f>
        <v/>
      </c>
      <c r="W128" s="305" t="inlineStr">
        <is>
          <t>国家市场监督管理总局；国家标准化管理委员会</t>
        </is>
      </c>
      <c r="X128" s="305" t="inlineStr">
        <is>
          <t>稀土冶炼生产装置</t>
        </is>
      </c>
      <c r="Y128" s="305" t="inlineStr">
        <is>
          <t>新建；既有</t>
        </is>
      </c>
      <c r="Z128" s="305" t="inlineStr">
        <is>
          <t>以稀土精矿（氟碳铈矿、独居石、离子型稀土矿等）、混合稀土化合物为原料，经湿法冶金（包括酸分解、碱分解、溶剂萃取分离、沉淀、煅烧等工序）生产单一稀土化合物（氧化镧、氧化铈、氧化镨钕、氧化镝、氧化铽等）、经火法冶金（包括熔盐电解、金属热还原等工序）生产稀土金属及合金（金属镨钕、金属镧、金属铈、混合稀土金属、镝铁合金等）、以及稀土荧光粉（灯用荧光粉、显示用荧光粉等）和稀土抛光粉的生产装置。不包括稀土废料综合回收工艺装置。2025年版删除灯用稀土三基色荧光粉和抛光粉产品，将稀土化合物分为4类、稀土金属及合金分为2类分别设定限额指标。</t>
        </is>
      </c>
      <c r="AA128" s="305" t="inlineStr">
        <is>
          <t>N/A</t>
        </is>
      </c>
      <c r="AB128" s="305" t="inlineStr">
        <is>
          <t>N/A</t>
        </is>
      </c>
      <c r="AC128" s="305" t="inlineStr">
        <is>
          <t>企业</t>
        </is>
      </c>
      <c r="AD128" s="305" t="inlineStr">
        <is>
          <t>在中国境内运营稀土冶炼加工生产装置的企业。</t>
        </is>
      </c>
      <c r="AE128" s="305" t="inlineStr">
        <is>
          <t>生产</t>
        </is>
      </c>
      <c r="AF128" s="305" t="inlineStr">
        <is>
          <t>稀土冶炼加工生产装置的运行活动。现有企业须达到3级限定值，新建及改扩建企业须达到2级准入值。</t>
        </is>
      </c>
      <c r="AG128" s="305" t="inlineStr">
        <is>
          <t>3级</t>
        </is>
      </c>
      <c r="AH128" s="305" t="inlineStr">
        <is>
          <t>能耗限额等级</t>
        </is>
      </c>
      <c r="AI128" s="305" t="inlineStr">
        <is>
          <t>能耗限额等级分为3级（1级最低即最先进），3级为限定值（存量企业最低要求），2级为准入值（新建及改扩建项目要求），1级为先进值。以单位产品综合能耗（kgce/t）为评价指标，按产品类型和工艺路线分级设定限值。单一稀土氧化物（以氧化镨钕为代表，南方离子型矿）：3级≤5800，2级≤4800，1级≤3900。单一稀土氧化物（以氧化镨钕为代表，北方矿）：3级≤3200，2级≤2600，1级≤2100。稀土金属（熔盐电解法，以金属镨钕为代表）：3级≤1800，2级≤1500，1级≤1200。稀土荧光粉（灯用三基色）：3级≤2200，2级≤1800，1级≤1500。稀土抛光粉：3级≤850，2级≤700，1级≤580。2025年版将稀土化合物分为4类、稀土金属及合金分为2类，分别设定差异化限额指标。</t>
        </is>
      </c>
      <c r="AJ128" s="305" t="inlineStr">
        <is>
          <t>1）现有稀土冶炼加工企业须达到3级限定值方可继续运营，未达标者须限期改造或淘汰；2）新建及改扩建项目须达到2级准入值方可投产；3）1级先进值用于引导行业节能标杆。</t>
        </is>
      </c>
      <c r="AK128" s="305" t="inlineStr">
        <is>
          <t>N/A</t>
        </is>
      </c>
      <c r="AL128" s="305" t="inlineStr">
        <is>
          <t>N/A</t>
        </is>
      </c>
      <c r="AM128" s="305" t="inlineStr">
        <is>
          <t>政府机构开展的监督检查；企业能耗数据报告</t>
        </is>
      </c>
      <c r="AN128" s="305" t="inlineStr">
        <is>
          <t>市场监督管理部门对稀土冶炼加工企业进行能耗限额标准执行情况监督检查；企业须按规定报送年度能源消耗数据，接受节能监察。</t>
        </is>
      </c>
      <c r="AO128" s="305" t="inlineStr">
        <is>
          <t>合规命令；罚款；差别化电价；淘汰关停</t>
        </is>
      </c>
      <c r="AP128" s="305" t="inlineStr">
        <is>
          <t>对不符合强制性能耗限额标准的稀土冶炼加工企业，由相关部门责令限期整改，逾期未完成整改或整改后仍不达标的，纳入差别化电价范围并依法予以淘汰关停。</t>
        </is>
      </c>
      <c r="AQ128" s="305" t="inlineStr">
        <is>
          <t>其他激励或支持</t>
        </is>
      </c>
      <c r="AR128" s="305" t="inlineStr">
        <is>
          <t>国家鼓励稀土冶炼加工企业对标1级先进值开展节能降碳改造，通过节能审查和绿色工厂认定引导和支持先进产能提升。</t>
        </is>
      </c>
      <c r="AS128" s="305" t="inlineStr">
        <is>
          <t>N/A</t>
        </is>
      </c>
      <c r="AT128" s="305" t="inlineStr">
        <is>
          <t>N/A</t>
        </is>
      </c>
      <c r="AU128" s="305" t="inlineStr">
        <is>
          <t>C24</t>
        </is>
      </c>
      <c r="AV128" s="305" t="inlineStr">
        <is>
          <t>CO2</t>
        </is>
      </c>
      <c r="AW128" s="305" t="inlineStr">
        <is>
          <t>正向</t>
        </is>
      </c>
      <c r="AX128" s="305" t="inlineStr">
        <is>
          <t>节能</t>
        </is>
      </c>
      <c r="AY128" s="305" t="inlineStr">
        <is>
          <t>GB 29435-2025 稀土冶炼企业单位产品能源消耗限额</t>
        </is>
      </c>
      <c r="AZ128" s="305" t="inlineStr">
        <is>
          <t>https://openstd.samr.gov.cn/bzgk/std/newGbInfo?hcno=A5998295FAC676B7C86391356A185816</t>
        </is>
      </c>
      <c r="BA128" s="305" t="inlineStr">
        <is>
          <t>https://openstd.samr.gov.cn/bzgk/std/newGbInfo?hcno=282C52397EB468D6D2B5DCED27B0BF71</t>
        </is>
      </c>
    </row>
    <row r="129">
      <c r="A129" s="305" t="inlineStr">
        <is>
          <t>CHNPRFEILI64S000</t>
        </is>
      </c>
      <c r="B129" s="305" t="inlineStr">
        <is>
          <t>工具</t>
        </is>
      </c>
      <c r="C129" s="305" t="inlineStr">
        <is>
          <t>绩效标准</t>
        </is>
      </c>
      <c r="D129" s="305" t="inlineStr">
        <is>
          <t>单位产品能源消耗限额</t>
        </is>
      </c>
      <c r="E129" s="305" t="inlineStr">
        <is>
          <t>工业</t>
        </is>
      </c>
      <c r="F129" s="305" t="inlineStr">
        <is>
          <t>工程塑料</t>
        </is>
      </c>
      <c r="G129" s="305" t="inlineStr">
        <is>
          <t>聚甲醛单位产品能源消耗限额</t>
        </is>
      </c>
      <c r="H129" s="305" t="inlineStr">
        <is>
          <t>Norm of Energy Consumption per Unit Production of Polyoxymethylene</t>
        </is>
      </c>
      <c r="I129" s="305" t="inlineStr">
        <is>
          <t>N/A</t>
        </is>
      </c>
      <c r="J129" s="305" t="inlineStr">
        <is>
          <t>GB 29438-2012《聚甲醛单位产品能源消耗限额》是强制性国家标准，于2012年12月31日发布，2013年10月1日实施。适用于以甲醇和乙二醇（或甲缩醛等）为主要原料，经甲醛合成、三聚甲醛（TOX）合成与精制、二氧戊环（DOX）合成与精制、共聚反应、后处理等工序生产聚甲醛（POM）树脂的企业单位产品能耗计算、考核，以及新建和改扩建项目的能耗控制。能耗限额等级分为3级（1级最低），其中3级为限定值（存量企业最低要求）、2级为准入值（新建及改扩建项目要求）、1级为先进值。该标准首次对聚甲醛产品设定强制性能耗限额要求。适用于共聚甲醛（POM-C）的生产能耗限额，不适用于均聚甲醛（POM-H）。</t>
        </is>
      </c>
      <c r="K129" s="305" t="inlineStr">
        <is>
          <t>能源效率；节能</t>
        </is>
      </c>
      <c r="L129" s="305" t="inlineStr">
        <is>
          <t>直接</t>
        </is>
      </c>
      <c r="M129" s="305" t="inlineStr">
        <is>
          <t>供给侧</t>
        </is>
      </c>
      <c r="N129" s="305" t="inlineStr">
        <is>
          <t>中国</t>
        </is>
      </c>
      <c r="O129" s="305" t="inlineStr">
        <is>
          <t>国家</t>
        </is>
      </c>
      <c r="P129" s="305" t="inlineStr">
        <is>
          <t>N/A</t>
        </is>
      </c>
      <c r="Q129" s="305" t="inlineStr">
        <is>
          <t>31/12/2012</t>
        </is>
      </c>
      <c r="R129" s="305" t="inlineStr">
        <is>
          <t>01/10/2013</t>
        </is>
      </c>
      <c r="S129" s="305" t="inlineStr">
        <is>
          <t>N/A</t>
        </is>
      </c>
      <c r="T129" s="305" t="inlineStr">
        <is>
          <t>N/A</t>
        </is>
      </c>
      <c r="U129" s="305" t="inlineStr">
        <is>
          <t>N/A</t>
        </is>
      </c>
      <c r="V129" s="305">
        <f>IF(R129="","生效",IF(R129="N/A","生效",IF(TODAY()&lt;DATE(VALUE(RIGHT(R129,4)),VALUE(MID(R129,4,2)),VALUE(LEFT(R129,2))),"计划实施",IF(S129="","生效",IF(S129="N/A","生效",IF(TODAY()&lt;DATE(VALUE(RIGHT(S129,4)),VALUE(MID(S129,4,2)),VALUE(LEFT(S129,2))),"生效","已终止"))))))</f>
        <v/>
      </c>
      <c r="W129" s="305" t="inlineStr">
        <is>
          <t>国家市场监督管理总局；国家标准化管理委员会</t>
        </is>
      </c>
      <c r="X129" s="305" t="inlineStr">
        <is>
          <t>聚甲醛生产装置</t>
        </is>
      </c>
      <c r="Y129" s="305" t="inlineStr">
        <is>
          <t>新建；既有</t>
        </is>
      </c>
      <c r="Z129" s="305" t="inlineStr">
        <is>
          <t>以甲醇为主要原料，经甲醛合成（甲醇氧化制甲醛）、三聚甲醛（TOX）合成（甲醛在酸性催化剂下三聚成TOX）与精制（萃取、精馏等）、二氧戊环（DOX）合成与精制、共聚反应（TOX与DOX在引发剂作用下阳离子开环共聚）、后处理（封端稳定化、干燥、造粒等）等工序生产共聚甲醛（POM-C）树脂的生产装置。产品为颗粒状聚甲醛树脂，适用于注塑、挤出等成型加工。均聚甲醛（POM-H）不在本标准范围内。</t>
        </is>
      </c>
      <c r="AA129" s="305" t="inlineStr">
        <is>
          <t>N/A</t>
        </is>
      </c>
      <c r="AB129" s="305" t="inlineStr">
        <is>
          <t>N/A</t>
        </is>
      </c>
      <c r="AC129" s="305" t="inlineStr">
        <is>
          <t>企业</t>
        </is>
      </c>
      <c r="AD129" s="305" t="inlineStr">
        <is>
          <t>在中国境内运营聚甲醛生产装置的企业。</t>
        </is>
      </c>
      <c r="AE129" s="305" t="inlineStr">
        <is>
          <t>生产</t>
        </is>
      </c>
      <c r="AF129" s="305" t="inlineStr">
        <is>
          <t>聚甲醛生产装置的运行活动。现有企业须达到3级限定值，新建及改扩建企业须达到2级准入值。</t>
        </is>
      </c>
      <c r="AG129" s="305" t="inlineStr">
        <is>
          <t>3级</t>
        </is>
      </c>
      <c r="AH129" s="305" t="inlineStr">
        <is>
          <t>能耗限额等级</t>
        </is>
      </c>
      <c r="AI129" s="305" t="inlineStr">
        <is>
          <t>能耗限额等级分为3级（1级最低即最先进），3级为限定值（存量企业最低要求），2级为准入值（新建及改扩建项目要求），1级为先进值。以单位产品综合能耗（kgce/t）为评价指标。共聚甲醛（POM-C）：3级≤850，2级≤720，1级≤620 kgce/t。</t>
        </is>
      </c>
      <c r="AJ129" s="305" t="inlineStr">
        <is>
          <t>1）现有聚甲醛生产企业须达到3级限定值方可继续运营，未达标者须限期改造或淘汰；2）新建及改扩建项目须达到2级准入值方可投产；3）1级先进值用于引导行业节能标杆。</t>
        </is>
      </c>
      <c r="AK129" s="305" t="inlineStr">
        <is>
          <t>N/A</t>
        </is>
      </c>
      <c r="AL129" s="305" t="inlineStr">
        <is>
          <t>N/A</t>
        </is>
      </c>
      <c r="AM129" s="305" t="inlineStr">
        <is>
          <t>政府机构开展的监督检查；企业能耗数据报告</t>
        </is>
      </c>
      <c r="AN129" s="305" t="inlineStr">
        <is>
          <t>市场监督管理部门对聚甲醛生产企业进行能耗限额标准执行情况监督检查；企业须按规定报送年度能源消耗数据，接受节能监察。</t>
        </is>
      </c>
      <c r="AO129" s="305" t="inlineStr">
        <is>
          <t>合规命令；罚款；差别化电价；淘汰关停</t>
        </is>
      </c>
      <c r="AP129" s="305" t="inlineStr">
        <is>
          <t>对不符合强制性能耗限额标准的聚甲醛生产企业，由相关部门责令限期整改，逾期未完成整改或整改后仍不达标的，纳入差别化电价范围并依法予以淘汰关停。</t>
        </is>
      </c>
      <c r="AQ129" s="305" t="inlineStr">
        <is>
          <t>其他激励或支持</t>
        </is>
      </c>
      <c r="AR129" s="305" t="inlineStr">
        <is>
          <t>国家鼓励聚甲醛生产企业对标1级先进值开展节能降碳改造，通过节能审查和绿色工厂认定引导和支持先进产能提升。</t>
        </is>
      </c>
      <c r="AS129" s="305" t="inlineStr">
        <is>
          <t>N/A</t>
        </is>
      </c>
      <c r="AT129" s="305" t="inlineStr">
        <is>
          <t>N/A</t>
        </is>
      </c>
      <c r="AU129" s="305" t="inlineStr">
        <is>
          <t>C20</t>
        </is>
      </c>
      <c r="AV129" s="305" t="inlineStr">
        <is>
          <t>CO2</t>
        </is>
      </c>
      <c r="AW129" s="305" t="inlineStr">
        <is>
          <t>正向</t>
        </is>
      </c>
      <c r="AX129" s="305" t="inlineStr">
        <is>
          <t>节能</t>
        </is>
      </c>
      <c r="AY129" s="305" t="inlineStr">
        <is>
          <t>GB 29438-2012 聚甲醛单位产品能源消耗限额</t>
        </is>
      </c>
      <c r="AZ129" s="305" t="inlineStr">
        <is>
          <t>https://openstd.samr.gov.cn/bzgk/std/newGbInfo?hcno=BBA6E10119D86112C749CD218AFCD1F7</t>
        </is>
      </c>
      <c r="BA129" s="305" t="inlineStr">
        <is>
          <t>N/A</t>
        </is>
      </c>
    </row>
    <row r="130">
      <c r="A130" s="305" t="inlineStr">
        <is>
          <t>CHNPRFEILI65S000</t>
        </is>
      </c>
      <c r="B130" s="305" t="inlineStr">
        <is>
          <t>工具</t>
        </is>
      </c>
      <c r="C130" s="305" t="inlineStr">
        <is>
          <t>绩效标准</t>
        </is>
      </c>
      <c r="D130" s="305" t="inlineStr">
        <is>
          <t>单位产品能源消耗限额</t>
        </is>
      </c>
      <c r="E130" s="305" t="inlineStr">
        <is>
          <t>工业</t>
        </is>
      </c>
      <c r="F130" s="305" t="inlineStr">
        <is>
          <t>煤炭开采</t>
        </is>
      </c>
      <c r="G130" s="305" t="inlineStr">
        <is>
          <t>煤炭井工开采单位产品能源消耗限额</t>
        </is>
      </c>
      <c r="H130" s="305" t="inlineStr">
        <is>
          <t>Norm of Energy Consumption per Unit Production of Coal Underground Mining</t>
        </is>
      </c>
      <c r="I130" s="305" t="inlineStr">
        <is>
          <t>N/A</t>
        </is>
      </c>
      <c r="J130" s="305" t="inlineStr">
        <is>
          <t>GB 29444-2012《煤炭井工开采单位产品能源消耗限额》是强制性国家标准，于2012年12月31日发布，2013年10月1日实施。适用于通过立井、斜井、平硐等井工方式开采煤炭资源的企业单位产品能耗计算、考核，以及新建和改扩建矿井的能耗控制。能耗限额等级分为3级（1级最低），其中3级为限定值（存量企业最低要求）、2级为准入值（新建及改扩建项目要求）、1级为先进值。该标准首次对煤炭井工开采设定强制性能耗限额要求。不适用于露天开采和煤矿选煤厂的能耗限额。</t>
        </is>
      </c>
      <c r="K130" s="305" t="inlineStr">
        <is>
          <t>能源效率；节能</t>
        </is>
      </c>
      <c r="L130" s="305" t="inlineStr">
        <is>
          <t>直接</t>
        </is>
      </c>
      <c r="M130" s="305" t="inlineStr">
        <is>
          <t>供给侧</t>
        </is>
      </c>
      <c r="N130" s="305" t="inlineStr">
        <is>
          <t>中国</t>
        </is>
      </c>
      <c r="O130" s="305" t="inlineStr">
        <is>
          <t>国家</t>
        </is>
      </c>
      <c r="P130" s="305" t="inlineStr">
        <is>
          <t>N/A</t>
        </is>
      </c>
      <c r="Q130" s="305" t="inlineStr">
        <is>
          <t>31/12/2012</t>
        </is>
      </c>
      <c r="R130" s="305" t="inlineStr">
        <is>
          <t>01/10/2013</t>
        </is>
      </c>
      <c r="S130" s="305" t="inlineStr">
        <is>
          <t>N/A</t>
        </is>
      </c>
      <c r="T130" s="305" t="inlineStr">
        <is>
          <t>N/A</t>
        </is>
      </c>
      <c r="U130" s="305" t="inlineStr">
        <is>
          <t>N/A</t>
        </is>
      </c>
      <c r="V130" s="305">
        <f>IF(R130="","生效",IF(R130="N/A","生效",IF(TODAY()&lt;DATE(VALUE(RIGHT(R130,4)),VALUE(MID(R130,4,2)),VALUE(LEFT(R130,2))),"计划实施",IF(S130="","生效",IF(S130="N/A","生效",IF(TODAY()&lt;DATE(VALUE(RIGHT(S130,4)),VALUE(MID(S130,4,2)),VALUE(LEFT(S130,2))),"生效","已终止"))))))</f>
        <v/>
      </c>
      <c r="W130" s="305" t="inlineStr">
        <is>
          <t>国家市场监督管理总局；国家标准化管理委员会</t>
        </is>
      </c>
      <c r="X130" s="305" t="inlineStr">
        <is>
          <t>煤炭井工开采矿井</t>
        </is>
      </c>
      <c r="Y130" s="305" t="inlineStr">
        <is>
          <t>新建；既有</t>
        </is>
      </c>
      <c r="Z130" s="305" t="inlineStr">
        <is>
          <t>采用立井（竖井）、斜井、平硐等井工方式开拓的煤矿矿井，包括采掘系统（综采、综掘、炮采等）、提升运输系统（主井提升、副井提升、井下运输等）、通风系统（主通风机等）、排水系统（主排水泵等）、压风系统（空压机等）、瓦斯抽采系统及地面生产系统（原煤筛分、破碎、储运等）。矿井开采煤层包括薄煤层、中厚煤层和厚煤层，开采工艺包括走向长壁、倾斜长壁、放顶煤等采煤方法。</t>
        </is>
      </c>
      <c r="AA130" s="305" t="inlineStr">
        <is>
          <t>N/A</t>
        </is>
      </c>
      <c r="AB130" s="305" t="inlineStr">
        <is>
          <t>N/A</t>
        </is>
      </c>
      <c r="AC130" s="305" t="inlineStr">
        <is>
          <t>企业</t>
        </is>
      </c>
      <c r="AD130" s="305" t="inlineStr">
        <is>
          <t>在中国境内运营煤炭井工开采矿井的企业。</t>
        </is>
      </c>
      <c r="AE130" s="305" t="inlineStr">
        <is>
          <t>生产</t>
        </is>
      </c>
      <c r="AF130" s="305" t="inlineStr">
        <is>
          <t>煤炭井工开采矿井的生产运行活动，包括井下采掘、运输提升、通风、排水、瓦斯抽采等主要生产环节和地面辅助生产系统。现有企业须达到3级限定值，新建及改扩建矿井须达到2级准入值。</t>
        </is>
      </c>
      <c r="AG130" s="305" t="inlineStr">
        <is>
          <t>3级</t>
        </is>
      </c>
      <c r="AH130" s="305" t="inlineStr">
        <is>
          <t>能耗限额等级</t>
        </is>
      </c>
      <c r="AI130" s="305" t="inlineStr">
        <is>
          <t>能耗限额等级分为3级（1级最低即最先进），3级为限定值（存量企业最低要求），2级为准入值（新建及改扩建项目要求），1级为先进值。以单位产品综合能耗（kgce/t原煤）为评价指标，按开采方式和矿井条件分级设定限值。井工开采（综合能耗，kgce/t）：3级≤3.5，2级≤2.8，1级≤2.2。指标值根据矿井开采深度、瓦斯等级、涌水量等条件按系数调整。</t>
        </is>
      </c>
      <c r="AJ130" s="305" t="inlineStr">
        <is>
          <t>1）现有煤炭井工开采企业须达到3级限定值方可继续运营，未达标者须限期改造或淘汰；2）新建及改扩建矿井须达到2级准入值方可投产；3）1级先进值用于引导行业节能标杆。</t>
        </is>
      </c>
      <c r="AK130" s="305" t="inlineStr">
        <is>
          <t>N/A</t>
        </is>
      </c>
      <c r="AL130" s="305" t="inlineStr">
        <is>
          <t>N/A</t>
        </is>
      </c>
      <c r="AM130" s="305" t="inlineStr">
        <is>
          <t>政府机构开展的监督检查；企业能耗数据报告</t>
        </is>
      </c>
      <c r="AN130" s="305" t="inlineStr">
        <is>
          <t>市场监督管理部门和煤炭行业主管部门对煤炭井工开采企业进行能耗限额标准执行情况监督检查；企业须按规定报送年度能源消耗数据，接受节能监察。</t>
        </is>
      </c>
      <c r="AO130" s="305" t="inlineStr">
        <is>
          <t>合规命令；罚款；差别化电价；淘汰关停</t>
        </is>
      </c>
      <c r="AP130" s="305" t="inlineStr">
        <is>
          <t>对不符合强制性能耗限额标准的煤炭井工开采企业，由相关部门责令限期整改，逾期未完成整改或整改后仍不达标的，纳入差别化电价范围并依法予以淘汰关停。</t>
        </is>
      </c>
      <c r="AQ130" s="305" t="inlineStr">
        <is>
          <t>其他激励或支持</t>
        </is>
      </c>
      <c r="AR130" s="305" t="inlineStr">
        <is>
          <t>国家鼓励煤炭井工开采企业对标1级先进值开展节能降碳改造，推广应用高效采掘设备、智慧矿山系统、瓦斯抽采利用、余热回收等技术，通过节能审查和绿色矿山认定引导和支持先进产能提升。</t>
        </is>
      </c>
      <c r="AS130" s="305" t="inlineStr">
        <is>
          <t>N/A</t>
        </is>
      </c>
      <c r="AT130" s="305" t="inlineStr">
        <is>
          <t>N/A</t>
        </is>
      </c>
      <c r="AU130" s="305" t="inlineStr">
        <is>
          <t>B05</t>
        </is>
      </c>
      <c r="AV130" s="305" t="inlineStr">
        <is>
          <t>CO2</t>
        </is>
      </c>
      <c r="AW130" s="305" t="inlineStr">
        <is>
          <t>正向</t>
        </is>
      </c>
      <c r="AX130" s="305" t="inlineStr">
        <is>
          <t>节能</t>
        </is>
      </c>
      <c r="AY130" s="305" t="inlineStr">
        <is>
          <t>GB 29444-2012 煤炭井工开采单位产品能源消耗限额</t>
        </is>
      </c>
      <c r="AZ130" s="305" t="inlineStr">
        <is>
          <t>https://openstd.samr.gov.cn/bzgk/std/newGbInfo?hcno=F2264FE27AD4688868A72C4DD87F77B0</t>
        </is>
      </c>
      <c r="BA130" s="305" t="inlineStr">
        <is>
          <t>N/A</t>
        </is>
      </c>
    </row>
    <row r="131">
      <c r="A131" s="305" t="inlineStr">
        <is>
          <t>CHNPRFEILI66S000</t>
        </is>
      </c>
      <c r="B131" s="305" t="inlineStr">
        <is>
          <t>工具</t>
        </is>
      </c>
      <c r="C131" s="305" t="inlineStr">
        <is>
          <t>绩效标准</t>
        </is>
      </c>
      <c r="D131" s="305" t="inlineStr">
        <is>
          <t>单位产品能源消耗限额</t>
        </is>
      </c>
      <c r="E131" s="305" t="inlineStr">
        <is>
          <t>工业</t>
        </is>
      </c>
      <c r="F131" s="305" t="inlineStr">
        <is>
          <t>煤炭开采</t>
        </is>
      </c>
      <c r="G131" s="305" t="inlineStr">
        <is>
          <t>煤炭露天开采单位产品能源消耗限额</t>
        </is>
      </c>
      <c r="H131" s="305" t="inlineStr">
        <is>
          <t>Norm of Energy Consumption per Unit Production of Coal Surface Mining</t>
        </is>
      </c>
      <c r="I131" s="305" t="inlineStr">
        <is>
          <t>N/A</t>
        </is>
      </c>
      <c r="J131" s="305" t="inlineStr">
        <is>
          <t>GB 29445-2012《煤炭露天开采单位产品能源消耗限额》是强制性国家标准，于2012年12月31日发布，2013年10月1日实施。适用于采用露天开采方式（包括剥离、采煤、运输、排土等主要工艺环节）开采煤炭资源的企业单位产品能耗计算、考核，以及新建和改扩建露天煤矿的能耗控制。能耗限额等级分为3级（1级最低），其中3级为限定值（存量企业最低要求）、2级为准入值（新建及改扩建项目要求）、1级为先进值。该标准首次对煤炭露天开采设定强制性能耗限额要求。不适用于井工开采和煤矿选煤厂的能耗限额。</t>
        </is>
      </c>
      <c r="K131" s="305" t="inlineStr">
        <is>
          <t>能源效率；节能</t>
        </is>
      </c>
      <c r="L131" s="305" t="inlineStr">
        <is>
          <t>直接</t>
        </is>
      </c>
      <c r="M131" s="305" t="inlineStr">
        <is>
          <t>供给侧</t>
        </is>
      </c>
      <c r="N131" s="305" t="inlineStr">
        <is>
          <t>中国</t>
        </is>
      </c>
      <c r="O131" s="305" t="inlineStr">
        <is>
          <t>国家</t>
        </is>
      </c>
      <c r="P131" s="305" t="inlineStr">
        <is>
          <t>N/A</t>
        </is>
      </c>
      <c r="Q131" s="305" t="inlineStr">
        <is>
          <t>31/12/2012</t>
        </is>
      </c>
      <c r="R131" s="305" t="inlineStr">
        <is>
          <t>01/10/2013</t>
        </is>
      </c>
      <c r="S131" s="305" t="inlineStr">
        <is>
          <t>N/A</t>
        </is>
      </c>
      <c r="T131" s="305" t="inlineStr">
        <is>
          <t>N/A</t>
        </is>
      </c>
      <c r="U131" s="305" t="inlineStr">
        <is>
          <t>N/A</t>
        </is>
      </c>
      <c r="V131" s="305">
        <f>IF(R131="","生效",IF(R131="N/A","生效",IF(TODAY()&lt;DATE(VALUE(RIGHT(R131,4)),VALUE(MID(R131,4,2)),VALUE(LEFT(R131,2))),"计划实施",IF(S131="","生效",IF(S131="N/A","生效",IF(TODAY()&lt;DATE(VALUE(RIGHT(S131,4)),VALUE(MID(S131,4,2)),VALUE(LEFT(S131,2))),"生效","已终止"))))))</f>
        <v/>
      </c>
      <c r="W131" s="305" t="inlineStr">
        <is>
          <t>国家市场监督管理总局；国家标准化管理委员会</t>
        </is>
      </c>
      <c r="X131" s="305" t="inlineStr">
        <is>
          <t>煤炭露天开采矿山</t>
        </is>
      </c>
      <c r="Y131" s="305" t="inlineStr">
        <is>
          <t>新建；既有</t>
        </is>
      </c>
      <c r="Z131" s="305" t="inlineStr">
        <is>
          <t>采用单斗-卡车、拉斗铲、轮斗-胶带等露天开采工艺的煤矿，包括剥离系统（穿孔爆破或松土-采装-运输-排土）、采煤系统（穿孔爆破或松土-采装-运输）、地面破碎站、储煤场、机修和辅助设施等。开采煤层包括近水平煤层、缓倾斜煤层等适合露天开采的煤层条件。生产环节涵盖岩石剥离、煤炭开采、运输和排土的全过程。</t>
        </is>
      </c>
      <c r="AA131" s="305" t="inlineStr">
        <is>
          <t>N/A</t>
        </is>
      </c>
      <c r="AB131" s="305" t="inlineStr">
        <is>
          <t>N/A</t>
        </is>
      </c>
      <c r="AC131" s="305" t="inlineStr">
        <is>
          <t>企业</t>
        </is>
      </c>
      <c r="AD131" s="305" t="inlineStr">
        <is>
          <t>在中国境内运营煤炭露天开采矿山的企业。</t>
        </is>
      </c>
      <c r="AE131" s="305" t="inlineStr">
        <is>
          <t>生产</t>
        </is>
      </c>
      <c r="AF131" s="305" t="inlineStr">
        <is>
          <t>煤炭露天开采矿山的生产运行活动，包括剥离、采煤、运输、排土等主要生产环节和地面辅助生产系统。现有企业须达到3级限定值，新建及改扩建矿山须达到2级准入值。</t>
        </is>
      </c>
      <c r="AG131" s="305" t="inlineStr">
        <is>
          <t>3级</t>
        </is>
      </c>
      <c r="AH131" s="305" t="inlineStr">
        <is>
          <t>能耗限额等级</t>
        </is>
      </c>
      <c r="AI131" s="305" t="inlineStr">
        <is>
          <t>能耗限额等级分为3级（1级最低即最先进），3级为限定值（存量企业最低要求），2级为准入值（新建及改扩建项目要求），1级为先进值。以单位产品综合能耗（kgce/t原煤）为评价指标，按开采工艺类型和开采条件分级设定限值。露天开采（综合能耗，kgce/t）：3级≤1.5，2级≤1.2，1级≤0.9。指标值根据剥采比、运距、提升高度等条件按系数调整。</t>
        </is>
      </c>
      <c r="AJ131" s="305" t="inlineStr">
        <is>
          <t>1）现有煤炭露天开采企业须达到3级限定值方可继续运营，未达标者须限期改造或淘汰；2）新建及改扩建露天煤矿须达到2级准入值方可投产；3）1级先进值用于引导行业节能标杆。</t>
        </is>
      </c>
      <c r="AK131" s="305" t="inlineStr">
        <is>
          <t>N/A</t>
        </is>
      </c>
      <c r="AL131" s="305" t="inlineStr">
        <is>
          <t>N/A</t>
        </is>
      </c>
      <c r="AM131" s="305" t="inlineStr">
        <is>
          <t>政府机构开展的监督检查；企业能耗数据报告</t>
        </is>
      </c>
      <c r="AN131" s="305" t="inlineStr">
        <is>
          <t>市场监督管理部门和煤炭行业主管部门对煤炭露天开采企业进行能耗限额标准执行情况监督检查；企业须按规定报送年度能源消耗数据，接受节能监察。</t>
        </is>
      </c>
      <c r="AO131" s="305" t="inlineStr">
        <is>
          <t>合规命令；罚款；差别化电价；淘汰关停</t>
        </is>
      </c>
      <c r="AP131" s="305" t="inlineStr">
        <is>
          <t>对不符合强制性能耗限额标准的煤炭露天开采企业，由相关部门责令限期整改，逾期未完成整改或整改后仍不达标的，纳入差别化电价范围并依法予以淘汰关停。</t>
        </is>
      </c>
      <c r="AQ131" s="305" t="inlineStr">
        <is>
          <t>其他激励或支持</t>
        </is>
      </c>
      <c r="AR131" s="305" t="inlineStr">
        <is>
          <t>国家鼓励煤炭露天开采企业对标1级先进值开展节能降碳改造，推广应用大型高效采掘运输设备、连续化运输系统、矿山智慧化等技术，通过节能审查和绿色矿山认定引导和支持先进产能提升。</t>
        </is>
      </c>
      <c r="AS131" s="305" t="inlineStr">
        <is>
          <t>N/A</t>
        </is>
      </c>
      <c r="AT131" s="305" t="inlineStr">
        <is>
          <t>N/A</t>
        </is>
      </c>
      <c r="AU131" s="305" t="inlineStr">
        <is>
          <t>B05</t>
        </is>
      </c>
      <c r="AV131" s="305" t="inlineStr">
        <is>
          <t>CO2</t>
        </is>
      </c>
      <c r="AW131" s="305" t="inlineStr">
        <is>
          <t>正向</t>
        </is>
      </c>
      <c r="AX131" s="305" t="inlineStr">
        <is>
          <t>节能</t>
        </is>
      </c>
      <c r="AY131" s="305" t="inlineStr">
        <is>
          <t>GB 29445-2012 煤炭露天开采单位产品能源消耗限额</t>
        </is>
      </c>
      <c r="AZ131" s="305" t="inlineStr">
        <is>
          <t>https://openstd.samr.gov.cn/bzgk/std/newGbInfo?hcno=7C2A5E9D8333A6111451DDFEBECF6A64</t>
        </is>
      </c>
      <c r="BA131" s="305" t="inlineStr">
        <is>
          <t>N/A</t>
        </is>
      </c>
    </row>
    <row r="132">
      <c r="A132" s="305" t="inlineStr">
        <is>
          <t>CHNPRFEILI67S000</t>
        </is>
      </c>
      <c r="B132" s="305" t="inlineStr">
        <is>
          <t>工具</t>
        </is>
      </c>
      <c r="C132" s="305" t="inlineStr">
        <is>
          <t>绩效标准</t>
        </is>
      </c>
      <c r="D132" s="305" t="inlineStr">
        <is>
          <t>单位产品能源消耗限额</t>
        </is>
      </c>
      <c r="E132" s="305" t="inlineStr">
        <is>
          <t>工业</t>
        </is>
      </c>
      <c r="F132" s="305" t="inlineStr">
        <is>
          <t>玻璃纤维制造</t>
        </is>
      </c>
      <c r="G132" s="305" t="inlineStr">
        <is>
          <t>玻璃纤维单位产品能源消耗限额</t>
        </is>
      </c>
      <c r="H132" s="305" t="inlineStr">
        <is>
          <t>Norm of Energy Consumption per Unit Production of Glass Fiber</t>
        </is>
      </c>
      <c r="I132" s="305" t="inlineStr">
        <is>
          <t>N/A</t>
        </is>
      </c>
      <c r="J132" s="305" t="inlineStr">
        <is>
          <t>GB 29450-2012《玻璃纤维单位产品能源消耗限额》是强制性国家标准，于2012年12月31日发布，2013年10月1日实施。适用于以石英砂、石灰石、高岭土等为原料，经池窑拉丝法（包括无碱玻璃E-glass和中碱玻璃C-glass）或坩埚法拉丝工艺生产玻璃纤维的企业单位产品能耗计算、考核，以及新建和改扩建项目的能耗控制。能耗限额等级分为3级（1级最低），其中3级为限定值（存量企业最低要求）、2级为准入值（新建及改扩建项目要求）、1级为先进值。该标准首次对玻璃纤维行业设定强制性能耗限额要求。不适用于高强、高硅氧、耐碱等特种玻璃纤维的生产。</t>
        </is>
      </c>
      <c r="K132" s="305" t="inlineStr">
        <is>
          <t>能源效率；节能</t>
        </is>
      </c>
      <c r="L132" s="305" t="inlineStr">
        <is>
          <t>直接</t>
        </is>
      </c>
      <c r="M132" s="305" t="inlineStr">
        <is>
          <t>供给侧</t>
        </is>
      </c>
      <c r="N132" s="305" t="inlineStr">
        <is>
          <t>中国</t>
        </is>
      </c>
      <c r="O132" s="305" t="inlineStr">
        <is>
          <t>国家</t>
        </is>
      </c>
      <c r="P132" s="305" t="inlineStr">
        <is>
          <t>N/A</t>
        </is>
      </c>
      <c r="Q132" s="305" t="inlineStr">
        <is>
          <t>31/12/2012</t>
        </is>
      </c>
      <c r="R132" s="305" t="inlineStr">
        <is>
          <t>01/10/2013</t>
        </is>
      </c>
      <c r="S132" s="305" t="inlineStr">
        <is>
          <t>N/A</t>
        </is>
      </c>
      <c r="T132" s="305" t="inlineStr">
        <is>
          <t>N/A</t>
        </is>
      </c>
      <c r="U132" s="305" t="inlineStr">
        <is>
          <t>N/A</t>
        </is>
      </c>
      <c r="V132" s="305">
        <f>IF(R132="","生效",IF(R132="N/A","生效",IF(TODAY()&lt;DATE(VALUE(RIGHT(R132,4)),VALUE(MID(R132,4,2)),VALUE(LEFT(R132,2))),"计划实施",IF(S132="","生效",IF(S132="N/A","生效",IF(TODAY()&lt;DATE(VALUE(RIGHT(S132,4)),VALUE(MID(S132,4,2)),VALUE(LEFT(S132,2))),"生效","已终止"))))))</f>
        <v/>
      </c>
      <c r="W132" s="305" t="inlineStr">
        <is>
          <t>国家市场监督管理总局；国家标准化管理委员会</t>
        </is>
      </c>
      <c r="X132" s="305" t="inlineStr">
        <is>
          <t>玻璃纤维生产装置</t>
        </is>
      </c>
      <c r="Y132" s="305" t="inlineStr">
        <is>
          <t>新建；既有</t>
        </is>
      </c>
      <c r="Z132" s="305" t="inlineStr">
        <is>
          <t>池窑拉丝法生产装置：以石英砂、石灰石、高岭土、硼钙石等为原料，经配合料制备、池窑熔化（燃气或电助熔）、澄清、铂铑合金漏板拉丝、浸润剂涂覆、烘干等工序生产玻璃纤维原丝，再经退解、并捻、织造等后加工制成无捻粗纱、短切原丝、连续毡、方格布等产品。坩埚法拉丝生产装置：以外购玻璃球为原料，经铂铑坩埚再熔、漏板拉丝等工序生产。产品包括无碱玻璃纤维（E-glass）和中碱玻璃纤维（C-glass）各类制品。不适用于高强玻璃纤维（S-glass）、高硅氧玻璃纤维、耐碱玻璃纤维（AR-glass）等特种玻纤。</t>
        </is>
      </c>
      <c r="AA132" s="305" t="inlineStr">
        <is>
          <t>N/A</t>
        </is>
      </c>
      <c r="AB132" s="305" t="inlineStr">
        <is>
          <t>N/A</t>
        </is>
      </c>
      <c r="AC132" s="305" t="inlineStr">
        <is>
          <t>企业</t>
        </is>
      </c>
      <c r="AD132" s="305" t="inlineStr">
        <is>
          <t>在中国境内运营玻璃纤维生产装置的企业。</t>
        </is>
      </c>
      <c r="AE132" s="305" t="inlineStr">
        <is>
          <t>生产</t>
        </is>
      </c>
      <c r="AF132" s="305" t="inlineStr">
        <is>
          <t>玻璃纤维生产装置的运行活动。现有企业须达到3级限定值，新建及改扩建企业须达到2级准入值。</t>
        </is>
      </c>
      <c r="AG132" s="305" t="inlineStr">
        <is>
          <t>3级</t>
        </is>
      </c>
      <c r="AH132" s="305" t="inlineStr">
        <is>
          <t>能耗限额等级</t>
        </is>
      </c>
      <c r="AI132" s="305" t="inlineStr">
        <is>
          <t>能耗限额等级分为3级（1级最低即最先进），3级为限定值（存量企业最低要求），2级为准入值（新建及改扩建项目要求），1级为先进值。以单位产品综合能耗（kgce/t或kgce/t原丝）为评价指标，按生产工艺和玻璃类型分级设定限值。池窑拉丝（无碱E-glass，原丝）：3级≤650，2级≤550，1级≤470。池窑拉丝（中碱C-glass，原丝）：3级≤520，2级≤440，1级≤375。坩埚法拉丝（无碱球，原丝）：3级≤420，2级≤350，1级≤300。坩埚法拉丝（中碱球，原丝）：3级≤380，2级≤315，1级≤270。玻璃球制造：3级≤380，2级≤320，1级≤275。</t>
        </is>
      </c>
      <c r="AJ132" s="305" t="inlineStr">
        <is>
          <t>1）现有玻璃纤维生产企业须达到3级限定值方可继续运营，未达标者须限期改造或淘汰；2）新建及改扩建项目须达到2级准入值方可投产；3）1级先进值用于引导行业节能标杆。</t>
        </is>
      </c>
      <c r="AK132" s="305" t="inlineStr">
        <is>
          <t>N/A</t>
        </is>
      </c>
      <c r="AL132" s="305" t="inlineStr">
        <is>
          <t>N/A</t>
        </is>
      </c>
      <c r="AM132" s="305" t="inlineStr">
        <is>
          <t>政府机构开展的监督检查；企业能耗数据报告</t>
        </is>
      </c>
      <c r="AN132" s="305" t="inlineStr">
        <is>
          <t>市场监督管理部门对玻璃纤维生产企业进行能耗限额标准执行情况监督检查；企业须按规定报送年度能源消耗数据，接受节能监察。</t>
        </is>
      </c>
      <c r="AO132" s="305" t="inlineStr">
        <is>
          <t>合规命令；罚款；差别化电价；淘汰关停</t>
        </is>
      </c>
      <c r="AP132" s="305" t="inlineStr">
        <is>
          <t>对不符合强制性能耗限额标准的玻璃纤维生产企业，由相关部门责令限期整改，逾期未完成整改或整改后仍不达标的，纳入差别化电价范围并依法予以淘汰关停。</t>
        </is>
      </c>
      <c r="AQ132" s="305" t="inlineStr">
        <is>
          <t>其他激励或支持</t>
        </is>
      </c>
      <c r="AR132" s="305" t="inlineStr">
        <is>
          <t>国家鼓励玻璃纤维生产企业对标1级先进值开展节能降碳改造，通过节能审查和绿色工厂认定引导和支持先进产能提升。</t>
        </is>
      </c>
      <c r="AS132" s="305" t="inlineStr">
        <is>
          <t>N/A</t>
        </is>
      </c>
      <c r="AT132" s="305" t="inlineStr">
        <is>
          <t>N/A</t>
        </is>
      </c>
      <c r="AU132" s="305" t="inlineStr">
        <is>
          <t>C23</t>
        </is>
      </c>
      <c r="AV132" s="305" t="inlineStr">
        <is>
          <t>CO2</t>
        </is>
      </c>
      <c r="AW132" s="305" t="inlineStr">
        <is>
          <t>正向</t>
        </is>
      </c>
      <c r="AX132" s="305" t="inlineStr">
        <is>
          <t>节能</t>
        </is>
      </c>
      <c r="AY132" s="305" t="inlineStr">
        <is>
          <t>GB 29450-2012 玻璃纤维单位产品能源消耗限额</t>
        </is>
      </c>
      <c r="AZ132" s="305" t="inlineStr">
        <is>
          <t>https://openstd.samr.gov.cn/bzgk/std/newGbInfo?hcno=349A9A98C0090B738FD1F541DCBDA5AC</t>
        </is>
      </c>
      <c r="BA132" s="305" t="inlineStr">
        <is>
          <t>N/A</t>
        </is>
      </c>
    </row>
    <row r="133">
      <c r="A133" s="305" t="inlineStr">
        <is>
          <t>CHNPRFEILI68S000</t>
        </is>
      </c>
      <c r="B133" s="305" t="inlineStr">
        <is>
          <t>工具</t>
        </is>
      </c>
      <c r="C133" s="305" t="inlineStr">
        <is>
          <t>绩效标准</t>
        </is>
      </c>
      <c r="D133" s="305" t="inlineStr">
        <is>
          <t>单位产品能源消耗限额</t>
        </is>
      </c>
      <c r="E133" s="305" t="inlineStr">
        <is>
          <t>工业</t>
        </is>
      </c>
      <c r="F133" s="305" t="inlineStr">
        <is>
          <t>光伏</t>
        </is>
      </c>
      <c r="G133" s="305" t="inlineStr">
        <is>
          <t>硅多晶和锗单位产品能源消耗限额</t>
        </is>
      </c>
      <c r="H133" s="305" t="inlineStr">
        <is>
          <t>Norm of Energy Consumption per Unit Products of Polysilicon and Germanium</t>
        </is>
      </c>
      <c r="I133" s="305" t="inlineStr">
        <is>
          <t>N/A</t>
        </is>
      </c>
      <c r="J133" s="305" t="inlineStr">
        <is>
          <t>GB 29447-2026《硅多晶和锗单位产品能源消耗限额》是强制性国家标准，于2026年6月27日发布，2027年1月1日实施，替代GB 29447-2022《多晶硅和锗单位产品能源消耗限额》。该标准首次按工艺路线设定差异化能耗限额：三氯氢硅法（棒状硅）和硅烷流化床法（颗粒硅）分别设定三个能耗等级。与旧版相比，棒状硅3级能耗值下降近40%。标准适用于以三氯氢硅法或硅烷流化床法生产光伏用硅多晶的企业，以及以锗精矿、再生锗原料为原料生产高纯四氯化锗、高纯二氧化锗、区熔锗锭、锗单晶的企业，不适用于电子级及区熔级硅多晶。该标准与GB 47834-2026和GB 47835-2026共同构成光伏行业能耗能效强制性标准体系。</t>
        </is>
      </c>
      <c r="K133" s="305" t="inlineStr">
        <is>
          <t>能源效率；节能；产业发展</t>
        </is>
      </c>
      <c r="L133" s="305" t="inlineStr">
        <is>
          <t>直接</t>
        </is>
      </c>
      <c r="M133" s="305" t="inlineStr">
        <is>
          <t>供给侧</t>
        </is>
      </c>
      <c r="N133" s="305" t="inlineStr">
        <is>
          <t>中国</t>
        </is>
      </c>
      <c r="O133" s="305" t="inlineStr">
        <is>
          <t>国家</t>
        </is>
      </c>
      <c r="P133" s="305" t="inlineStr">
        <is>
          <t>N/A</t>
        </is>
      </c>
      <c r="Q133" s="305" t="inlineStr">
        <is>
          <t>31/12/2012</t>
        </is>
      </c>
      <c r="R133" s="305" t="inlineStr">
        <is>
          <t>01/10/2013</t>
        </is>
      </c>
      <c r="S133" s="305" t="inlineStr">
        <is>
          <t>N/A</t>
        </is>
      </c>
      <c r="T133" s="305" t="inlineStr">
        <is>
          <t>27/06/2026</t>
        </is>
      </c>
      <c r="U133" s="305" t="inlineStr">
        <is>
          <t>首次制定于2012年12月31日（GB 29447-2012《多晶硅企业单位产品能源消耗限额》，2013年10月1日实施）。2022年第一次修订（GB 29447-2022），名称变更为《多晶硅和锗单位产品能源消耗限额》，适用范围扩展至锗产品。2026年6月27日第二次修订（GB 29447-2026），名称变更为《硅多晶和锗单位产品能源消耗限额》，首次按三氯氢硅法和硅烷流化床法设定差异化能耗限额，棒状硅3级能耗指标较旧版下降近40%，并增加硅烷流化床法颗粒硅及主要工序用能统计范围定义。</t>
        </is>
      </c>
      <c r="V133" s="305">
        <f>IF(R133="","生效",IF(R133="N/A","生效",IF(TODAY()&lt;DATE(VALUE(RIGHT(R133,4)),VALUE(MID(R133,4,2)),VALUE(LEFT(R133,2))),"计划实施",IF(S133="","生效",IF(S133="N/A","生效",IF(TODAY()&lt;DATE(VALUE(RIGHT(S133,4)),VALUE(MID(S133,4,2)),VALUE(LEFT(S133,2))),"生效","已终止"))))))</f>
        <v/>
      </c>
      <c r="W133" s="305" t="inlineStr">
        <is>
          <t>国家市场监督管理总局；国家标准化管理委员会</t>
        </is>
      </c>
      <c r="X133" s="305" t="inlineStr">
        <is>
          <t>硅多晶和锗生产装置</t>
        </is>
      </c>
      <c r="Y133" s="305" t="inlineStr">
        <is>
          <t>新建；既有</t>
        </is>
      </c>
      <c r="Z133" s="305" t="inlineStr">
        <is>
          <t>以三氯氢硅法（棒状硅）或硅烷流化床法（颗粒硅）生产光伏用硅多晶的装置，以及以锗精矿、再生锗原料为原料生产高纯四氯化锗、高纯二氧化锗、区熔锗锭、锗单晶的装置。不适用于电子级及区熔级硅多晶生产装置。</t>
        </is>
      </c>
      <c r="AA133" s="305" t="inlineStr">
        <is>
          <t>N/A</t>
        </is>
      </c>
      <c r="AB133" s="305" t="inlineStr">
        <is>
          <t>N/A</t>
        </is>
      </c>
      <c r="AC133" s="305" t="inlineStr">
        <is>
          <t>企业</t>
        </is>
      </c>
      <c r="AD133" s="305" t="inlineStr">
        <is>
          <t>在中国境内运营硅多晶（光伏级）或锗产品生产装置的企业。</t>
        </is>
      </c>
      <c r="AE133" s="305" t="inlineStr">
        <is>
          <t>生产</t>
        </is>
      </c>
      <c r="AF133" s="305" t="inlineStr">
        <is>
          <t>硅多晶和锗产品生产装置的运行活动。现有企业须达到3级限定值方可继续运营，未达标者限期整改或淘汰关停；新建和改扩建项目须达到2级准入值方可投产。</t>
        </is>
      </c>
      <c r="AG133" s="305" t="inlineStr">
        <is>
          <t>3级</t>
        </is>
      </c>
      <c r="AH133" s="305" t="inlineStr">
        <is>
          <t>能耗限额等级</t>
        </is>
      </c>
      <c r="AI133" s="305" t="inlineStr">
        <is>
          <t>能耗限额等级分为3级（1级最高），3级为限定值（现有企业最低要求），2级为准入值（新建/改扩建项目最低要求），1级为先进值。以单位产品综合能耗（kgce/kg）为评价指标：三氯氢硅法（棒状硅）1级≤5.0、2级≤5.5、3级≤6.3；硅烷流化床法（颗粒硅）1级≤3.6、2级≤4.0、3级≤4.6。</t>
        </is>
      </c>
      <c r="AJ133" s="305" t="inlineStr">
        <is>
          <t>1）现有硅多晶和锗生产企业须达到3级限定值方可继续运营，未达标者限期整改或淘汰关停；2）新建和改扩建项目须达到2级准入值方可投产；3）1级先进值供企业对标和行业能效领跑者评选参考。</t>
        </is>
      </c>
      <c r="AK133" s="305" t="inlineStr">
        <is>
          <t>N/A</t>
        </is>
      </c>
      <c r="AL133" s="305" t="inlineStr">
        <is>
          <t>N/A</t>
        </is>
      </c>
      <c r="AM133" s="305" t="inlineStr">
        <is>
          <t>政府机构开展的监督检查；企业能耗数据报告</t>
        </is>
      </c>
      <c r="AN133" s="305" t="inlineStr">
        <is>
          <t>市场监督管理部门对硅多晶和锗生产企业进行能耗限额标准执行情况监督检查；企业须按规定报送能源消耗数据，接受节能监察和能源审计。</t>
        </is>
      </c>
      <c r="AO133" s="305" t="inlineStr">
        <is>
          <t>合规命令；罚款；差别化电价；淘汰关停</t>
        </is>
      </c>
      <c r="AP133" s="305" t="inlineStr">
        <is>
          <t>对不符合强制性能耗限额标准的硅多晶和锗生产企业，由相关部门责令限期整改；整改逾期仍未达标的，纳入差别化电价范围或依法责令淘汰关停。</t>
        </is>
      </c>
      <c r="AQ133" s="305" t="inlineStr">
        <is>
          <t>其他激励或支持</t>
        </is>
      </c>
      <c r="AR133" s="305" t="inlineStr">
        <is>
          <t>国家鼓励硅多晶和锗生产企业对标1级先进值开展节能降碳改造，通过节能技术改造奖励、绿色工厂认定等政策措施支持先进节能技术应用。</t>
        </is>
      </c>
      <c r="AS133" s="305" t="inlineStr">
        <is>
          <t>N/A</t>
        </is>
      </c>
      <c r="AT133" s="305" t="inlineStr">
        <is>
          <t>N/A</t>
        </is>
      </c>
      <c r="AU133" s="305" t="inlineStr">
        <is>
          <t>C20</t>
        </is>
      </c>
      <c r="AV133" s="305" t="inlineStr">
        <is>
          <t>CO2</t>
        </is>
      </c>
      <c r="AW133" s="305" t="inlineStr">
        <is>
          <t>正向</t>
        </is>
      </c>
      <c r="AX133" s="305" t="inlineStr">
        <is>
          <t>节能；污染防治</t>
        </is>
      </c>
      <c r="AY133" s="305" t="inlineStr">
        <is>
          <t>GB 29447-2026 硅多晶和锗单位产品能源消耗限额</t>
        </is>
      </c>
      <c r="AZ133" s="305" t="inlineStr">
        <is>
          <t>https://openstd.samr.gov.cn/bzgk/std/newGbInfo?hcno=840273B02BDE1AD43E3CE1E707F3D386</t>
        </is>
      </c>
      <c r="BA133" s="305" t="inlineStr">
        <is>
          <t>N/A</t>
        </is>
      </c>
    </row>
    <row r="134">
      <c r="A134" s="305" t="inlineStr">
        <is>
          <t>CHNPRFEILI69S000</t>
        </is>
      </c>
      <c r="B134" s="305" t="inlineStr">
        <is>
          <t>工具</t>
        </is>
      </c>
      <c r="C134" s="305" t="inlineStr">
        <is>
          <t>绩效标准</t>
        </is>
      </c>
      <c r="D134" s="305" t="inlineStr">
        <is>
          <t>单位产品能源消耗限额</t>
        </is>
      </c>
      <c r="E134" s="305" t="inlineStr">
        <is>
          <t>工业</t>
        </is>
      </c>
      <c r="F134" s="305" t="inlineStr">
        <is>
          <t>光伏</t>
        </is>
      </c>
      <c r="G134" s="305" t="inlineStr">
        <is>
          <t>硅单晶单位产品能源消耗限额</t>
        </is>
      </c>
      <c r="H134" s="305" t="inlineStr">
        <is>
          <t>Norm of Energy Consumption per Unit Products of Monocrystalline Silicon</t>
        </is>
      </c>
      <c r="I134" s="305" t="inlineStr">
        <is>
          <t>N/A</t>
        </is>
      </c>
      <c r="J134" s="305" t="inlineStr">
        <is>
          <t>GB 47835-2026《硅单晶单位产品能源消耗限额》是强制性国家标准，于2026年6月27日发布，2027年1月1日实施，为首次发布。标准适用于以直拉法制造太阳能电池用硅单晶（方棒）及硅单晶片的企业，用于能耗的计算、考核，以及对新建、改建和扩建项目的能耗控制。能耗限额等级分为3级（1级最高），3级为限定值（现有企业最低要求），2级为准入值（新建/改扩建项目最低要求），1级为先进值。该标准与GB 47834-2026和GB 29447-2026共同构成光伏行业能耗能效强制性标准体系，首次为硅单晶环节设定强制性能耗限额。</t>
        </is>
      </c>
      <c r="K134" s="305" t="inlineStr">
        <is>
          <t>能源效率；节能</t>
        </is>
      </c>
      <c r="L134" s="305" t="inlineStr">
        <is>
          <t>直接</t>
        </is>
      </c>
      <c r="M134" s="305" t="inlineStr">
        <is>
          <t>供给侧</t>
        </is>
      </c>
      <c r="N134" s="305" t="inlineStr">
        <is>
          <t>中国</t>
        </is>
      </c>
      <c r="O134" s="305" t="inlineStr">
        <is>
          <t>国家</t>
        </is>
      </c>
      <c r="P134" s="305" t="inlineStr">
        <is>
          <t>N/A</t>
        </is>
      </c>
      <c r="Q134" s="305" t="inlineStr">
        <is>
          <t>27/06/2026</t>
        </is>
      </c>
      <c r="R134" s="305" t="inlineStr">
        <is>
          <t>01/01/2027</t>
        </is>
      </c>
      <c r="S134" s="305" t="inlineStr">
        <is>
          <t>N/A</t>
        </is>
      </c>
      <c r="T134" s="305" t="inlineStr">
        <is>
          <t>N/A</t>
        </is>
      </c>
      <c r="U134" s="305" t="inlineStr">
        <is>
          <t>N/A</t>
        </is>
      </c>
      <c r="V134" s="305">
        <f>IF(R134="","生效",IF(R134="N/A","生效",IF(TODAY()&lt;DATE(VALUE(RIGHT(R134,4)),VALUE(MID(R134,4,2)),VALUE(LEFT(R134,2))),"计划实施",IF(S134="","生效",IF(S134="N/A","生效",IF(TODAY()&lt;DATE(VALUE(RIGHT(S134,4)),VALUE(MID(S134,4,2)),VALUE(LEFT(S134,2))),"生效","已终止"))))))</f>
        <v/>
      </c>
      <c r="W134" s="305" t="inlineStr">
        <is>
          <t>国家市场监督管理总局；国家标准化管理委员会</t>
        </is>
      </c>
      <c r="X134" s="305" t="inlineStr">
        <is>
          <t>硅单晶生产装置</t>
        </is>
      </c>
      <c r="Y134" s="305" t="inlineStr">
        <is>
          <t>新建；既有</t>
        </is>
      </c>
      <c r="Z134" s="305" t="inlineStr">
        <is>
          <t>以直拉法（Czochralski法）制造太阳能电池用硅单晶（方棒）的拉晶炉及配套设备，以及将硅单晶方棒加工为硅单晶片的切割、研磨、抛光等设备。不适用于半导体级硅单晶生产装置。</t>
        </is>
      </c>
      <c r="AA134" s="305" t="inlineStr">
        <is>
          <t>N/A</t>
        </is>
      </c>
      <c r="AB134" s="305" t="inlineStr">
        <is>
          <t>N/A</t>
        </is>
      </c>
      <c r="AC134" s="305" t="inlineStr">
        <is>
          <t>企业</t>
        </is>
      </c>
      <c r="AD134" s="305" t="inlineStr">
        <is>
          <t>在中国境内运营硅单晶（太阳能级）拉晶和切片生产装置的企业。</t>
        </is>
      </c>
      <c r="AE134" s="305" t="inlineStr">
        <is>
          <t>生产</t>
        </is>
      </c>
      <c r="AF134" s="305" t="inlineStr">
        <is>
          <t>硅单晶方棒拉晶和硅单晶片加工的生产运行活动。现有企业须达到3级限定值方可继续运营，未达标者限期整改或淘汰关停；新建和改扩建项目须达到2级准入值方可投产。</t>
        </is>
      </c>
      <c r="AG134" s="305" t="inlineStr">
        <is>
          <t>3级</t>
        </is>
      </c>
      <c r="AH134" s="305" t="inlineStr">
        <is>
          <t>能耗限额等级</t>
        </is>
      </c>
      <c r="AI134" s="305" t="inlineStr">
        <is>
          <t>能耗限额等级分为3级（1级最高），3级为限定值（现有企业最低要求），2级为准入值（新建/改扩建项目最低要求），1级为先进值。以单位产品综合能耗为评价指标：硅单晶方棒（拉晶）1级≤2.10 kgce/kg、2级≤2.30 kgce/kg、3级≤2.58 kgce/kg；硅单晶片（切片）1级≤7,800 kgce/百万片、2级≤8,600 kgce/百万片、3级≤9,525 kgce/百万片。</t>
        </is>
      </c>
      <c r="AJ134" s="305" t="inlineStr">
        <is>
          <t>1）现有硅单晶生产企业须达到3级限定值方可继续运营，未达标者限期整改或淘汰关停；2）新建和改扩建项目须达到2级准入值方可投产；3）1级先进值供企业对标和行业能效领跑者评选参考。</t>
        </is>
      </c>
      <c r="AK134" s="305" t="inlineStr">
        <is>
          <t>N/A</t>
        </is>
      </c>
      <c r="AL134" s="305" t="inlineStr">
        <is>
          <t>N/A</t>
        </is>
      </c>
      <c r="AM134" s="305" t="inlineStr">
        <is>
          <t>政府机构开展的监督检查；企业能耗数据报告</t>
        </is>
      </c>
      <c r="AN134" s="305" t="inlineStr">
        <is>
          <t>市场监督管理部门对硅单晶生产企业进行能耗限额标准执行情况监督检查；企业须按规定报送能源消耗数据，接受节能监察和能源审计。</t>
        </is>
      </c>
      <c r="AO134" s="305" t="inlineStr">
        <is>
          <t>合规命令；罚款；差别化电价；淘汰关停</t>
        </is>
      </c>
      <c r="AP134" s="305" t="inlineStr">
        <is>
          <t>对不符合强制性能耗限额标准的硅单晶生产企业，由相关部门责令限期整改；整改逾期仍未达标的，纳入差别化电价范围或依法责令淘汰关停。</t>
        </is>
      </c>
      <c r="AQ134" s="305" t="inlineStr">
        <is>
          <t>其他激励或支持</t>
        </is>
      </c>
      <c r="AR134" s="305" t="inlineStr">
        <is>
          <t>国家鼓励硅单晶生产企业对标1级先进值开展节能降碳改造，通过节能技术改造奖励、绿色工厂认定等政策措施支持先进节能技术应用。</t>
        </is>
      </c>
      <c r="AS134" s="305" t="inlineStr">
        <is>
          <t>N/A</t>
        </is>
      </c>
      <c r="AT134" s="305" t="inlineStr">
        <is>
          <t>N/A</t>
        </is>
      </c>
      <c r="AU134" s="305" t="inlineStr">
        <is>
          <t>C27</t>
        </is>
      </c>
      <c r="AV134" s="305" t="inlineStr">
        <is>
          <t>CO2</t>
        </is>
      </c>
      <c r="AW134" s="305" t="inlineStr">
        <is>
          <t>正向</t>
        </is>
      </c>
      <c r="AX134" s="305" t="inlineStr">
        <is>
          <t>节能；污染防治</t>
        </is>
      </c>
      <c r="AY134" s="305" t="inlineStr">
        <is>
          <t>GB 47835-2026 硅单晶单位产品能源消耗限额</t>
        </is>
      </c>
      <c r="AZ134" s="305" t="inlineStr">
        <is>
          <t>https://openstd.samr.gov.cn/bzgk/std/newGbInfo?hcno=A2E81D5AC2AF63D51C603E31C61DE7C5</t>
        </is>
      </c>
      <c r="BA134" s="305" t="inlineStr">
        <is>
          <t>N/A</t>
        </is>
      </c>
    </row>
    <row r="135">
      <c r="A135" s="305" t="inlineStr">
        <is>
          <t>CHNPRFMITI01S000</t>
        </is>
      </c>
      <c r="B135" s="305" t="inlineStr">
        <is>
          <t>工具</t>
        </is>
      </c>
      <c r="C135" s="305" t="inlineStr">
        <is>
          <t>绩效标准</t>
        </is>
      </c>
      <c r="D135" s="305" t="inlineStr">
        <is>
          <t>工业热工设备最低能源绩效标准（MEPS）</t>
        </is>
      </c>
      <c r="E135" s="305" t="inlineStr">
        <is>
          <t>工业</t>
        </is>
      </c>
      <c r="F135" s="305" t="inlineStr">
        <is>
          <t>工业供热</t>
        </is>
      </c>
      <c r="G135" s="305" t="inlineStr">
        <is>
          <t>工业锅炉能效限定值及能效等级</t>
        </is>
      </c>
      <c r="H135" s="305" t="inlineStr">
        <is>
          <t>Minimum Allowable Values of Energy Efficiency and Energy Efficiency Grades of Industrial Boilers</t>
        </is>
      </c>
      <c r="I135" s="305" t="inlineStr">
        <is>
          <t>N/A</t>
        </is>
      </c>
      <c r="J135" s="305" t="inlineStr">
        <is>
          <t>GB 24500-2020《工业锅炉能效限定值及能效等级》是强制性国家标准，于2020年5月29日发布，2021年6月1日实施，替代GB 24500-2009。适用于以煤、天然气、油、生物质为燃料或以电为热源，以水或有机热载体为介质的固定式锅炉，包括额定蒸汽压力≥0.1 MPa且&lt;3.8 MPa的蒸汽锅炉、额定出水压力≥0.1 MPa且额定功率≥0.1 MW的热水锅炉，以及额定介质出口压力≥0.1 MPa的有机热载体锅炉。能效等级分为3级（1级最高），3级为能效限定值即强制市场准入门槛。</t>
        </is>
      </c>
      <c r="K135" s="305" t="inlineStr">
        <is>
          <t>能源效率；节能</t>
        </is>
      </c>
      <c r="L135" s="305" t="inlineStr">
        <is>
          <t>直接</t>
        </is>
      </c>
      <c r="M135" s="305" t="inlineStr">
        <is>
          <t>供给侧</t>
        </is>
      </c>
      <c r="N135" s="305" t="inlineStr">
        <is>
          <t>中国</t>
        </is>
      </c>
      <c r="O135" s="305" t="inlineStr">
        <is>
          <t>国家</t>
        </is>
      </c>
      <c r="P135" s="305" t="inlineStr">
        <is>
          <t>N/A</t>
        </is>
      </c>
      <c r="Q135" s="305" t="inlineStr">
        <is>
          <t>01/06/2009</t>
        </is>
      </c>
      <c r="R135" s="305" t="inlineStr">
        <is>
          <t>01/01/2010</t>
        </is>
      </c>
      <c r="S135" s="305" t="inlineStr">
        <is>
          <t>N/A</t>
        </is>
      </c>
      <c r="T135" s="305" t="inlineStr">
        <is>
          <t>29/05/2020</t>
        </is>
      </c>
      <c r="U135" s="305" t="inlineStr">
        <is>
          <t>2020年5月29日发布GB 24500-2020替代GB 24500-2009，提高各级能效指标，扩大燃料和热源类型覆盖范围。</t>
        </is>
      </c>
      <c r="V135" s="305">
        <f>IF(R135="","生效",IF(R135="N/A","生效",IF(TODAY()&lt;DATE(VALUE(RIGHT(R135,4)),VALUE(MID(R135,4,2)),VALUE(LEFT(R135,2))),"计划实施",IF(S135="","生效",IF(S135="N/A","生效",IF(TODAY()&lt;DATE(VALUE(RIGHT(S135,4)),VALUE(MID(S135,4,2)),VALUE(LEFT(S135,2))),"生效","已终止"))))))</f>
        <v/>
      </c>
      <c r="W135" s="305" t="inlineStr">
        <is>
          <t>国家市场监督管理总局；国家标准化管理委员会</t>
        </is>
      </c>
      <c r="X135" s="305" t="inlineStr">
        <is>
          <t>工业锅炉</t>
        </is>
      </c>
      <c r="Y135" s="305" t="inlineStr">
        <is>
          <t>新建</t>
        </is>
      </c>
      <c r="Z135" s="305" t="inlineStr">
        <is>
          <t>以煤、天然气、油、生物质为燃料或以电为热源，以水或有机热载体为介质的固定式锅炉：额定蒸汽压力≥0.1 MPa且&lt;3.8 MPa的蒸汽锅炉；额定出水压力≥0.1 MPa且额定功率≥0.1 MW的热水锅炉；额定介质出口压力≥0.1 MPa的有机热载体锅炉。</t>
        </is>
      </c>
      <c r="AA135" s="305" t="inlineStr">
        <is>
          <t>N/A</t>
        </is>
      </c>
      <c r="AB135" s="305" t="inlineStr">
        <is>
          <t>N/A</t>
        </is>
      </c>
      <c r="AC135" s="305" t="inlineStr">
        <is>
          <t>企业</t>
        </is>
      </c>
      <c r="AD135" s="305" t="inlineStr">
        <is>
          <t>在中国境内生产、进口或销售工业锅炉的生产企业和进口商。</t>
        </is>
      </c>
      <c r="AE135" s="305" t="inlineStr">
        <is>
          <t>生产；销售；进口</t>
        </is>
      </c>
      <c r="AF135" s="305" t="inlineStr">
        <is>
          <t>工业锅炉的生产、进口和销售活动。产品须达到标准规定的能效限定值方可进入市场。</t>
        </is>
      </c>
      <c r="AG135" s="305" t="inlineStr">
        <is>
          <t>3级</t>
        </is>
      </c>
      <c r="AH135" s="305" t="inlineStr">
        <is>
          <t>能效等级</t>
        </is>
      </c>
      <c r="AI135" s="305" t="inlineStr">
        <is>
          <t>能效等级分为3级（1级最高），3级为能效限定值即市场准入最低要求。以热效率（%）为评价指标，按燃料类型（煤/天然气/油/生物质/电）、锅炉类型（蒸汽/热水/有机热载体）和额定出力分级设定限值。</t>
        </is>
      </c>
      <c r="AJ135" s="305" t="inlineStr">
        <is>
          <t>1）工业锅炉须达到标准规定的能效限定值（3级）方可生产、进口或销售；2）产品须标注能效等级标识；3）能效等级分为1级（最高）、2级、3级，3级为市场准入最低要求。</t>
        </is>
      </c>
      <c r="AK135" s="305" t="inlineStr">
        <is>
          <t>N/A</t>
        </is>
      </c>
      <c r="AL135" s="305" t="inlineStr">
        <is>
          <t>N/A</t>
        </is>
      </c>
      <c r="AM135" s="305" t="inlineStr">
        <is>
          <t>政府机构开展的监督检查</t>
        </is>
      </c>
      <c r="AN135" s="305" t="inlineStr">
        <is>
          <t>市场监督管理部门对工业锅炉产品进行能效标识监督检查和产品质量监督抽查。</t>
        </is>
      </c>
      <c r="AO135" s="305" t="inlineStr">
        <is>
          <t>合规命令；罚款</t>
        </is>
      </c>
      <c r="AP135" s="305" t="inlineStr">
        <is>
          <t>对生产、进口、销售不符合强制性能效标准的工业锅炉产品的，由市场监督管理部门责令停止生产、进口、销售，没收违法所得，并处罚款；情节严重的，吊销营业执照。</t>
        </is>
      </c>
      <c r="AQ135" s="305" t="inlineStr">
        <is>
          <t>其他激励或支持</t>
        </is>
      </c>
      <c r="AR135" s="305" t="inlineStr">
        <is>
          <t>国家鼓励生产和使用1级、2级高效工业锅炉；通过节能产品认证和锅炉绿色低碳高质量发展行动推广高效锅炉。</t>
        </is>
      </c>
      <c r="AS135" s="305" t="inlineStr">
        <is>
          <t>N/A</t>
        </is>
      </c>
      <c r="AT135" s="305" t="inlineStr">
        <is>
          <t>N/A</t>
        </is>
      </c>
      <c r="AU135" s="305" t="inlineStr">
        <is>
          <t>C25; C27</t>
        </is>
      </c>
      <c r="AV135" s="305" t="inlineStr">
        <is>
          <t>CO2</t>
        </is>
      </c>
      <c r="AW135" s="305" t="inlineStr">
        <is>
          <t>正向</t>
        </is>
      </c>
      <c r="AX135" s="305" t="inlineStr">
        <is>
          <t>节能；产业发展</t>
        </is>
      </c>
      <c r="AY135" s="305" t="inlineStr">
        <is>
          <t>GB 24500-2020 工业锅炉能效限定值及能效等级</t>
        </is>
      </c>
      <c r="AZ135" s="305" t="inlineStr">
        <is>
          <t>https://openstd.samr.gov.cn/bzgk/std/newGbInfo?hcno=B31C8D212ACEEC023E752DF6260B63B7</t>
        </is>
      </c>
      <c r="BA135" s="305" t="inlineStr">
        <is>
          <t>GB 24500-2009（旧版）：https://openstd.samr.gov.cn/bzgk/std/newGbInfo?hcno=B9C0C088E809479E048045355B04A62A</t>
        </is>
      </c>
    </row>
    <row r="136">
      <c r="A136" s="305" t="inlineStr">
        <is>
          <t>CHNPRFMITI02S000</t>
        </is>
      </c>
      <c r="B136" s="305" t="inlineStr">
        <is>
          <t>工具</t>
        </is>
      </c>
      <c r="C136" s="305" t="inlineStr">
        <is>
          <t>绩效标准</t>
        </is>
      </c>
      <c r="D136" s="305" t="inlineStr">
        <is>
          <t>工业热工设备最低能源绩效标准（MEPS）</t>
        </is>
      </c>
      <c r="E136" s="305" t="inlineStr">
        <is>
          <t>工业</t>
        </is>
      </c>
      <c r="F136" s="305" t="inlineStr">
        <is>
          <t>钢铁行业加热工序</t>
        </is>
      </c>
      <c r="G136" s="305" t="inlineStr">
        <is>
          <t>蓄热式轧钢加热炉能效限定值及能效等级</t>
        </is>
      </c>
      <c r="H136" s="305" t="inlineStr">
        <is>
          <t>Minimum Allowable Values of Energy Efficiency and Energy Efficiency Grades of Regenerative Rolling Reheating Furnaces</t>
        </is>
      </c>
      <c r="I136" s="305" t="inlineStr">
        <is>
          <t>N/A</t>
        </is>
      </c>
      <c r="J136" s="305" t="inlineStr">
        <is>
          <t>GB 38449-2019《蓄热式轧钢加热炉能效限定值及能效等级》是强制性国家标准，于2019年12月31日发布，2020年7月1日实施。适用于以高炉煤气、混合煤气为燃料的连续运行的蓄热式轧钢加热炉，包括推钢式、步进式和转底式加热炉。以单位产品能源消耗量（GJ/t）为评价指标，能效等级分为3级（1级最高），3级为能效限定值即强制市场准入门槛。</t>
        </is>
      </c>
      <c r="K136" s="305" t="inlineStr">
        <is>
          <t>能源效率；节能</t>
        </is>
      </c>
      <c r="L136" s="305" t="inlineStr">
        <is>
          <t>直接</t>
        </is>
      </c>
      <c r="M136" s="305" t="inlineStr">
        <is>
          <t>供给侧</t>
        </is>
      </c>
      <c r="N136" s="305" t="inlineStr">
        <is>
          <t>中国</t>
        </is>
      </c>
      <c r="O136" s="305" t="inlineStr">
        <is>
          <t>国家</t>
        </is>
      </c>
      <c r="P136" s="305" t="inlineStr">
        <is>
          <t>N/A</t>
        </is>
      </c>
      <c r="Q136" s="305" t="inlineStr">
        <is>
          <t>31/12/2019</t>
        </is>
      </c>
      <c r="R136" s="305" t="inlineStr">
        <is>
          <t>01/07/2020</t>
        </is>
      </c>
      <c r="S136" s="305" t="inlineStr">
        <is>
          <t>N/A</t>
        </is>
      </c>
      <c r="T136" s="305" t="inlineStr">
        <is>
          <t>N/A</t>
        </is>
      </c>
      <c r="U136" s="305" t="inlineStr">
        <is>
          <t>N/A</t>
        </is>
      </c>
      <c r="V136" s="305">
        <f>IF(R136="","生效",IF(R136="N/A","生效",IF(TODAY()&lt;DATE(VALUE(RIGHT(R136,4)),VALUE(MID(R136,4,2)),VALUE(LEFT(R136,2))),"计划实施",IF(S136="","生效",IF(S136="N/A","生效",IF(TODAY()&lt;DATE(VALUE(RIGHT(S136,4)),VALUE(MID(S136,4,2)),VALUE(LEFT(S136,2))),"生效","已终止"))))))</f>
        <v/>
      </c>
      <c r="W136" s="305" t="inlineStr">
        <is>
          <t>国家市场监督管理总局；国家标准化管理委员会</t>
        </is>
      </c>
      <c r="X136" s="305" t="inlineStr">
        <is>
          <t>蓄热式轧钢加热炉</t>
        </is>
      </c>
      <c r="Y136" s="305" t="inlineStr">
        <is>
          <t>新建</t>
        </is>
      </c>
      <c r="Z136" s="305" t="inlineStr">
        <is>
          <t>以高炉煤气、混合煤气为燃料的连续运行的蓄热式轧钢加热炉，包括推钢式加热炉、步进式加热炉和转底式加热炉。</t>
        </is>
      </c>
      <c r="AA136" s="305" t="inlineStr">
        <is>
          <t>N/A</t>
        </is>
      </c>
      <c r="AB136" s="305" t="inlineStr">
        <is>
          <t>N/A</t>
        </is>
      </c>
      <c r="AC136" s="305" t="inlineStr">
        <is>
          <t>企业</t>
        </is>
      </c>
      <c r="AD136" s="305" t="inlineStr">
        <is>
          <t>在中国境内生产、进口或销售蓄热式轧钢加热炉的生产企业和进口商。</t>
        </is>
      </c>
      <c r="AE136" s="305" t="inlineStr">
        <is>
          <t>生产；销售；进口</t>
        </is>
      </c>
      <c r="AF136" s="305" t="inlineStr">
        <is>
          <t>蓄热式轧钢加热炉的生产、进口和销售活动。产品须达到标准规定的能效限定值方可进入市场。</t>
        </is>
      </c>
      <c r="AG136" s="305" t="inlineStr">
        <is>
          <t>3级</t>
        </is>
      </c>
      <c r="AH136" s="305" t="inlineStr">
        <is>
          <t>能效等级</t>
        </is>
      </c>
      <c r="AI136" s="305" t="inlineStr">
        <is>
          <t>能效等级分为3级（1级最高），3级为能效限定值即市场准入最低要求。以单位产品能源消耗量（GJ/t）为评价指标，计算时乘以钢种修正系数（K₁）和温度修正系数（K₂）。</t>
        </is>
      </c>
      <c r="AJ136" s="305" t="inlineStr">
        <is>
          <t>1）蓄热式轧钢加热炉须达到标准规定的能效限定值（3级）方可生产、进口或销售；2）产品须标注能效等级标识；3）能效等级分为1级（最高）、2级、3级，3级为市场准入最低要求。</t>
        </is>
      </c>
      <c r="AK136" s="305" t="inlineStr">
        <is>
          <t>N/A</t>
        </is>
      </c>
      <c r="AL136" s="305" t="inlineStr">
        <is>
          <t>N/A</t>
        </is>
      </c>
      <c r="AM136" s="305" t="inlineStr">
        <is>
          <t>政府机构开展的监督检查</t>
        </is>
      </c>
      <c r="AN136" s="305" t="inlineStr">
        <is>
          <t>市场监督管理部门对蓄热式轧钢加热炉产品进行能效标识监督检查和产品质量监督抽查。</t>
        </is>
      </c>
      <c r="AO136" s="305" t="inlineStr">
        <is>
          <t>合规命令；罚款</t>
        </is>
      </c>
      <c r="AP136" s="305" t="inlineStr">
        <is>
          <t>对生产、进口、销售不符合强制性能效标准的蓄热式轧钢加热炉产品的，由市场监督管理部门责令停止生产、进口、销售，没收违法所得，并处罚款；情节严重的，吊销营业执照。</t>
        </is>
      </c>
      <c r="AQ136" s="305" t="inlineStr">
        <is>
          <t>其他激励或支持</t>
        </is>
      </c>
      <c r="AR136" s="305" t="inlineStr">
        <is>
          <t>国家鼓励生产和使用1级、2级高效轧钢加热炉；通过节能产品认证和钢铁行业节能降碳行动推广高效加热炉。</t>
        </is>
      </c>
      <c r="AS136" s="305" t="inlineStr">
        <is>
          <t>N/A</t>
        </is>
      </c>
      <c r="AT136" s="305" t="inlineStr">
        <is>
          <t>N/A</t>
        </is>
      </c>
      <c r="AU136" s="305" t="inlineStr">
        <is>
          <t>C24</t>
        </is>
      </c>
      <c r="AV136" s="305" t="inlineStr">
        <is>
          <t>CO2</t>
        </is>
      </c>
      <c r="AW136" s="305" t="inlineStr">
        <is>
          <t>正向</t>
        </is>
      </c>
      <c r="AX136" s="305" t="inlineStr">
        <is>
          <t>节能；产业发展</t>
        </is>
      </c>
      <c r="AY136" s="305" t="inlineStr">
        <is>
          <t>GB 38449-2019 蓄热式轧钢加热炉能效限定值及能效等级</t>
        </is>
      </c>
      <c r="AZ136" s="305" t="inlineStr">
        <is>
          <t>https://openstd.samr.gov.cn/bzgk/std/newGbInfo?hcno=1915535B628A6A85B423EAFAE46ECBF8</t>
        </is>
      </c>
      <c r="BA136" s="305" t="inlineStr">
        <is>
          <t>N/A</t>
        </is>
      </c>
    </row>
    <row r="137">
      <c r="A137" s="305" t="inlineStr">
        <is>
          <t>CHNPRFMITI03S000</t>
        </is>
      </c>
      <c r="B137" s="305" t="inlineStr">
        <is>
          <t>工具</t>
        </is>
      </c>
      <c r="C137" s="305" t="inlineStr">
        <is>
          <t>绩效标准</t>
        </is>
      </c>
      <c r="D137" s="305" t="inlineStr">
        <is>
          <t>工业热工设备最低能源绩效标准（MEPS）</t>
        </is>
      </c>
      <c r="E137" s="305" t="inlineStr">
        <is>
          <t>工业</t>
        </is>
      </c>
      <c r="F137" s="305" t="inlineStr">
        <is>
          <t>石油工业加热</t>
        </is>
      </c>
      <c r="G137" s="305" t="inlineStr">
        <is>
          <t>石油工业用加热炉能效限定值及能效等级</t>
        </is>
      </c>
      <c r="H137" s="305" t="inlineStr">
        <is>
          <t>Minimum Allowable Values of Energy Efficiency and Energy Efficiency Grades for Heaters of the Petroleum Industry</t>
        </is>
      </c>
      <c r="I137" s="305" t="inlineStr">
        <is>
          <t>N/A</t>
        </is>
      </c>
      <c r="J137" s="305" t="inlineStr">
        <is>
          <t>GB 24848-2010《石油工业用加热炉能效限定值及能效等级》是强制性国家标准，于2010年6月30日发布，2010年12月1日实施。适用于海拔3500 m以下、陆上油气田和长输管道使用的以气体或液体（油）能源为燃料、额定热负荷在40 kW～12000 kW范围内的石油工业用加热炉，不适用于以固体能源为燃料的加热炉。能效等级分为3级（1级最高），3级为能效限定值即强制市场准入门槛。</t>
        </is>
      </c>
      <c r="K137" s="305" t="inlineStr">
        <is>
          <t>能源效率；节能</t>
        </is>
      </c>
      <c r="L137" s="305" t="inlineStr">
        <is>
          <t>直接</t>
        </is>
      </c>
      <c r="M137" s="305" t="inlineStr">
        <is>
          <t>供给侧</t>
        </is>
      </c>
      <c r="N137" s="305" t="inlineStr">
        <is>
          <t>中国</t>
        </is>
      </c>
      <c r="O137" s="305" t="inlineStr">
        <is>
          <t>国家</t>
        </is>
      </c>
      <c r="P137" s="305" t="inlineStr">
        <is>
          <t>N/A</t>
        </is>
      </c>
      <c r="Q137" s="305" t="inlineStr">
        <is>
          <t>30/06/2010</t>
        </is>
      </c>
      <c r="R137" s="305" t="inlineStr">
        <is>
          <t>01/12/2010</t>
        </is>
      </c>
      <c r="S137" s="305" t="inlineStr">
        <is>
          <t>N/A</t>
        </is>
      </c>
      <c r="T137" s="305" t="inlineStr">
        <is>
          <t>N/A</t>
        </is>
      </c>
      <c r="U137" s="305" t="inlineStr">
        <is>
          <t>N/A</t>
        </is>
      </c>
      <c r="V137" s="305">
        <f>IF(R137="","生效",IF(R137="N/A","生效",IF(TODAY()&lt;DATE(VALUE(RIGHT(R137,4)),VALUE(MID(R137,4,2)),VALUE(LEFT(R137,2))),"计划实施",IF(S137="","生效",IF(S137="N/A","生效",IF(TODAY()&lt;DATE(VALUE(RIGHT(S137,4)),VALUE(MID(S137,4,2)),VALUE(LEFT(S137,2))),"生效","已终止"))))))</f>
        <v/>
      </c>
      <c r="W137" s="305" t="inlineStr">
        <is>
          <t>国家市场监督管理总局；国家标准化管理委员会</t>
        </is>
      </c>
      <c r="X137" s="305" t="inlineStr">
        <is>
          <t>石油工业用加热炉</t>
        </is>
      </c>
      <c r="Y137" s="305" t="inlineStr">
        <is>
          <t>新建</t>
        </is>
      </c>
      <c r="Z137" s="305" t="inlineStr">
        <is>
          <t>海拔3500 m以下、陆上油气田和长输管道使用的以气体或液体（油）能源为燃料、额定热负荷在40 kW～12000 kW范围内的石油工业用加热炉。不适用于以固体能源为燃料的加热炉。</t>
        </is>
      </c>
      <c r="AA137" s="305" t="inlineStr">
        <is>
          <t>N/A</t>
        </is>
      </c>
      <c r="AB137" s="305" t="inlineStr">
        <is>
          <t>N/A</t>
        </is>
      </c>
      <c r="AC137" s="305" t="inlineStr">
        <is>
          <t>企业</t>
        </is>
      </c>
      <c r="AD137" s="305" t="inlineStr">
        <is>
          <t>在中国境内生产、进口或销售石油工业用加热炉的生产企业和进口商。</t>
        </is>
      </c>
      <c r="AE137" s="305" t="inlineStr">
        <is>
          <t>生产；销售；进口</t>
        </is>
      </c>
      <c r="AF137" s="305" t="inlineStr">
        <is>
          <t>石油工业用加热炉的生产、进口和销售活动。产品须达到标准规定的能效限定值方可进入市场。</t>
        </is>
      </c>
      <c r="AG137" s="305" t="inlineStr">
        <is>
          <t>3级</t>
        </is>
      </c>
      <c r="AH137" s="305" t="inlineStr">
        <is>
          <t>能效等级</t>
        </is>
      </c>
      <c r="AI137" s="305" t="inlineStr">
        <is>
          <t>能效等级分为3级（1级最高），3级为能效限定值即市场准入最低要求。以热效率（%）为评价指标，按额定热负荷和燃料类型分级设定限值。标准规定了能效限定值和目标能效限定值两项强制性条款。</t>
        </is>
      </c>
      <c r="AJ137" s="305" t="inlineStr">
        <is>
          <t>1）石油工业用加热炉须达到标准规定的能效限定值（3级）方可生产、进口或销售；2）产品须标注能效等级标识；3）能效等级分为1级（最高）、2级、3级，3级为市场准入最低要求。</t>
        </is>
      </c>
      <c r="AK137" s="305" t="inlineStr">
        <is>
          <t>N/A</t>
        </is>
      </c>
      <c r="AL137" s="305" t="inlineStr">
        <is>
          <t>N/A</t>
        </is>
      </c>
      <c r="AM137" s="305" t="inlineStr">
        <is>
          <t>政府机构开展的监督检查</t>
        </is>
      </c>
      <c r="AN137" s="305" t="inlineStr">
        <is>
          <t>市场监督管理部门对石油工业用加热炉产品进行能效标识监督检查和产品质量监督抽查。</t>
        </is>
      </c>
      <c r="AO137" s="305" t="inlineStr">
        <is>
          <t>合规命令；罚款</t>
        </is>
      </c>
      <c r="AP137" s="305" t="inlineStr">
        <is>
          <t>对生产、进口、销售不符合强制性能效标准的石油工业用加热炉产品的，由市场监督管理部门责令停止生产、进口、销售，没收违法所得，并处罚款；情节严重的，吊销营业执照。</t>
        </is>
      </c>
      <c r="AQ137" s="305" t="inlineStr">
        <is>
          <t>其他激励或支持</t>
        </is>
      </c>
      <c r="AR137" s="305" t="inlineStr">
        <is>
          <t>国家鼓励生产和使用1级、2级高效石油工业用加热炉；通过节能产品认证和油气行业节能降碳行动推广高效加热设备。</t>
        </is>
      </c>
      <c r="AS137" s="305" t="inlineStr">
        <is>
          <t>N/A</t>
        </is>
      </c>
      <c r="AT137" s="305" t="inlineStr">
        <is>
          <t>N/A</t>
        </is>
      </c>
      <c r="AU137" s="305" t="inlineStr">
        <is>
          <t>B06; C19</t>
        </is>
      </c>
      <c r="AV137" s="305" t="inlineStr">
        <is>
          <t>CO2</t>
        </is>
      </c>
      <c r="AW137" s="305" t="inlineStr">
        <is>
          <t>正向</t>
        </is>
      </c>
      <c r="AX137" s="305" t="inlineStr">
        <is>
          <t>节能；产业发展</t>
        </is>
      </c>
      <c r="AY137" s="305" t="inlineStr">
        <is>
          <t>GB 24848-2010 石油工业用加热炉能效限定值及能效等级</t>
        </is>
      </c>
      <c r="AZ137" s="305" t="inlineStr">
        <is>
          <t>https://openstd.samr.gov.cn/bzgk/std/newGbInfo?hcno=D5CF87EDA655CE977D8CAAAE2CEA0A8E</t>
        </is>
      </c>
      <c r="BA137" s="305" t="inlineStr">
        <is>
          <t>N/A</t>
        </is>
      </c>
    </row>
    <row r="138">
      <c r="A138" s="305" t="inlineStr">
        <is>
          <t>CHNPRFMEBI01S000</t>
        </is>
      </c>
      <c r="B138" s="305" t="inlineStr">
        <is>
          <t>工具</t>
        </is>
      </c>
      <c r="C138" s="305" t="inlineStr">
        <is>
          <t>绩效标准</t>
        </is>
      </c>
      <c r="D138" s="305" t="inlineStr">
        <is>
          <t>建筑最低能源绩效标准（MEPS）</t>
        </is>
      </c>
      <c r="E138" s="305" t="inlineStr">
        <is>
          <t>建筑</t>
        </is>
      </c>
      <c r="F138" s="305" t="inlineStr">
        <is>
          <t>新建建筑；既有建筑改造；可再生能源建筑应用</t>
        </is>
      </c>
      <c r="G138" s="305" t="inlineStr">
        <is>
          <t>建筑节能与可再生能源利用通用规范</t>
        </is>
      </c>
      <c r="H138" s="305" t="inlineStr">
        <is>
          <t>General Code for Energy Efficiency and Renewable Energy Application in Buildings</t>
        </is>
      </c>
      <c r="I138" s="305" t="inlineStr">
        <is>
          <t>N/A</t>
        </is>
      </c>
      <c r="J138" s="305" t="inlineStr">
        <is>
          <t>GB 55015-2021《建筑节能与可再生能源利用通用规范》（住房和城乡建设部公告2021年第173号）是全文强制性工程建设规范，适用于新建、扩建和改建的民用建筑和工业建筑的节能设计、施工、验收及运行管理，以及可再生能源建筑应用系统的设计、施工、验收及运行管理。该规范替代了多部既有建筑节能标准中的强制性条文，作为建筑节能领域的技术法规，所有新建建筑必须遵守其规定方可通过施工图审查和竣工验收。规范涵盖建筑围护结构热工性能（传热系数、遮阳系数）、供暖通风与空调系统能效（冷热源机组COP/EER）、照明功率密度（LPD）、生活热水系统能效、建筑整体能耗限额和碳排放计算，以及太阳能热水、太阳能光伏、地源热泵等可再生能源系统应用的最低要求。规范要求新建居住建筑和公共建筑平均设计能耗水平在2016年基础上分别降低30%和20%，新建建筑碳排放强度平均降低7kgCO₂/(m²·a)以上。2022年4月1日起实施。</t>
        </is>
      </c>
      <c r="K138" s="305" t="inlineStr">
        <is>
          <t>能源效率；节能</t>
        </is>
      </c>
      <c r="L138" s="305" t="inlineStr">
        <is>
          <t>直接</t>
        </is>
      </c>
      <c r="M138" s="305" t="inlineStr">
        <is>
          <t>供给侧</t>
        </is>
      </c>
      <c r="N138" s="305" t="inlineStr">
        <is>
          <t>中国</t>
        </is>
      </c>
      <c r="O138" s="305" t="inlineStr">
        <is>
          <t>国家</t>
        </is>
      </c>
      <c r="P138" s="305" t="inlineStr">
        <is>
          <t>N/A</t>
        </is>
      </c>
      <c r="Q138" s="305" t="inlineStr">
        <is>
          <t>08/09/2021</t>
        </is>
      </c>
      <c r="R138" s="305" t="inlineStr">
        <is>
          <t>01/04/2022</t>
        </is>
      </c>
      <c r="S138" s="305" t="inlineStr">
        <is>
          <t>N/A</t>
        </is>
      </c>
      <c r="T138" s="305" t="inlineStr">
        <is>
          <t>N/A</t>
        </is>
      </c>
      <c r="U138" s="305" t="inlineStr">
        <is>
          <t>N/A</t>
        </is>
      </c>
      <c r="V138" s="305">
        <f>IF(R138="","生效",IF(R138="N/A","生效",IF(TODAY()&lt;DATE(VALUE(RIGHT(R138,4)),VALUE(MID(R138,4,2)),VALUE(LEFT(R138,2))),"计划实施",IF(S138="","生效",IF(S138="N/A","生效",IF(TODAY()&lt;DATE(VALUE(RIGHT(S138,4)),VALUE(MID(S138,4,2)),VALUE(LEFT(S138,2))),"生效","已终止"))))))</f>
        <v/>
      </c>
      <c r="W138" s="305" t="inlineStr">
        <is>
          <t>住房和城乡建设部；国家市场监督管理总局；国家标准化管理委员会</t>
        </is>
      </c>
      <c r="X138" s="305" t="inlineStr">
        <is>
          <t>新建、扩建和改建的民用建筑和工业建筑</t>
        </is>
      </c>
      <c r="Y138" s="305" t="inlineStr">
        <is>
          <t>新建；既有</t>
        </is>
      </c>
      <c r="Z138" s="305" t="inlineStr">
        <is>
          <t>民用建筑（居住建筑和公共建筑，包括办公建筑、学校、医院、商业建筑、酒店等）和工业建筑（厂房、仓库等）的建筑围护结构（外墙、屋顶、外窗、幕墙）、供暖通风与空调系统、照明系统、生活热水系统、可再生能源系统（太阳能热水、太阳能光伏、地源热泵等）以及建筑整体能耗和碳排放水平。</t>
        </is>
      </c>
      <c r="AA138" s="305" t="inlineStr">
        <is>
          <t>N/A</t>
        </is>
      </c>
      <c r="AB138" s="305" t="inlineStr">
        <is>
          <t>N/A</t>
        </is>
      </c>
      <c r="AC138" s="305" t="inlineStr">
        <is>
          <t>企业；政府</t>
        </is>
      </c>
      <c r="AD138" s="305" t="inlineStr">
        <is>
          <t>建筑建设单位（开发商）、设计单位、施工单位、监理单位、施工图审查机构和建筑业主（包括公共机构建筑的政府业主）。</t>
        </is>
      </c>
      <c r="AE138" s="305" t="inlineStr">
        <is>
          <t>新建；改建；扩建；运行</t>
        </is>
      </c>
      <c r="AF138" s="305" t="inlineStr">
        <is>
          <t>新建、扩建和改建民用建筑和工业建筑的节能设计、施工图审查、施工、竣工验收以及运行维护。建筑须符合规范规定的围护结构热工性能（传热系数、遮阳系数）、用能系统能效（冷热源机组COP/EER、输配系统效率）、照明功率密度（LPD）和可再生能源最低应用比例等强制性要求，方可通过施工图审查和竣工验收。运行阶段须进行建筑能耗和碳排放统计报告。</t>
        </is>
      </c>
      <c r="AG138" s="305" t="inlineStr">
        <is>
          <t>N/A</t>
        </is>
      </c>
      <c r="AH138" s="305" t="inlineStr">
        <is>
          <t>N/A</t>
        </is>
      </c>
      <c r="AI138" s="305" t="inlineStr">
        <is>
          <t>规范设置多项强制性绩效指标：1) 围护结构热工性能（屋面、外墙、外窗、幕墙传热系数限值）；2) 供暖通风与空调系统冷热源机组能效限值（COP/EER）；3) 照明系统功率密度（LPD）限值；4) 建筑能耗和碳排放限额指标；5) 可再生能源最低应用比例（新建建筑应安装太阳能系统；建筑面积≥2万m²的新建公共建筑和≥10万m²的新建居住建筑应安装地源热泵系统或采用其他可再生能源）。各项指标限值因气候区和建筑类型而异，详见规范附录。</t>
        </is>
      </c>
      <c r="AJ138" s="305" t="inlineStr">
        <is>
          <t>1) 新建、扩建和改建建筑须符合规范的强制性节能设计要求；2) 建筑围护结构热工性能（屋面、外墙、外窗、幕墙传热系数）须满足规范限值；3) 供暖、通风与空调系统冷热源机组能效不低于规范限值；4) 照明系统功率密度须满足规范规定的强制性要求；5) 新建建筑应安装太阳能系统（太阳能热水、太阳能光伏或太阳能热利用）；6) 建筑面积≥2万m²的新建公共建筑和≥10万m²的新建居住建筑应安装地源热泵系统或采用其他可再生能源；7) 建筑能耗和碳排放须进行强制性计算并满足限额指标；8) 建设项目可行性研究报告、建设方案和初步设计文件必须包含建筑碳排放分析报告。</t>
        </is>
      </c>
      <c r="AK138" s="305" t="inlineStr">
        <is>
          <t>N/A</t>
        </is>
      </c>
      <c r="AL138" s="305" t="inlineStr">
        <is>
          <t>N/A</t>
        </is>
      </c>
      <c r="AM138" s="305" t="inlineStr">
        <is>
          <t>政府机构开展的监督检查或第三方审计</t>
        </is>
      </c>
      <c r="AN138" s="305" t="inlineStr">
        <is>
          <t>住房和城乡建设主管部门通过施工图审查和竣工验收制度对建筑节能强制性标准的执行情况进行监督。施工图审查机构对设计文件是否符合规范强制性条文进行审查；工程质量监督机构对施工过程是否符合节能设计进行监督；竣工验收时对建筑节能和可再生能源应用系统的实际性能进行核验。</t>
        </is>
      </c>
      <c r="AO138" s="305" t="inlineStr">
        <is>
          <t>合规命令；罚款</t>
        </is>
      </c>
      <c r="AP138" s="305" t="inlineStr">
        <is>
          <t>对违反强制性工程建设规范的建设单位、设计单位、施工单位，由住房和城乡建设主管部门责令改正，处以罚款；情节严重的，责令停业整顿，降低资质等级或吊销资质证书。对未按规范进行节能设计和施工导致建筑能耗超标的，依法追究相关单位和人员责任。</t>
        </is>
      </c>
      <c r="AQ138" s="305" t="inlineStr">
        <is>
          <t>其他激励或支持</t>
        </is>
      </c>
      <c r="AR138" s="305" t="inlineStr">
        <is>
          <t>国家鼓励高于规范最低要求的更高水平建筑节能和可再生能源应用；通过绿色建筑标识认证、政府绿色采购、建筑节能改造补贴等措施引导市场提高建筑能效水平；鼓励近零能耗建筑、超低能耗建筑和零碳建筑的发展。</t>
        </is>
      </c>
      <c r="AS138" s="305" t="inlineStr">
        <is>
          <t>24.7亿吨CO₂（来源：中国建筑节能协会、重庆大学《中国城乡建设领域碳排放研究报告（2025）》，2026年2月发布；2024年民用建筑运行碳排放数据；该规范为全文强制性工程建设规范，适用于全部新建、扩建和改建民用与工业建筑）</t>
        </is>
      </c>
      <c r="AT138" s="305" t="inlineStr">
        <is>
          <t>22.1%（来源：同上；占全国能源相关碳排放比例；该规范为全文强制性工程建设规范，覆盖全部新建及改建民用与工业建筑）</t>
        </is>
      </c>
      <c r="AU138" s="305" t="inlineStr">
        <is>
          <t>F41; F42; F43; M71; M72</t>
        </is>
      </c>
      <c r="AV138" s="305" t="inlineStr">
        <is>
          <t>CO2</t>
        </is>
      </c>
      <c r="AW138" s="305" t="inlineStr">
        <is>
          <t>正向</t>
        </is>
      </c>
      <c r="AX138" s="305" t="inlineStr">
        <is>
          <t>节能；可再生能源发展</t>
        </is>
      </c>
      <c r="AY138" s="305" t="inlineStr">
        <is>
          <t>GB 55015-2021 建筑节能与可再生能源利用通用规范</t>
        </is>
      </c>
      <c r="AZ138" s="305" t="inlineStr">
        <is>
          <t>https://www.mohurd.gov.cn/gongkai/zc/wjk/art/2021/art_17339_762460.html</t>
        </is>
      </c>
      <c r="BA138" s="305" t="inlineStr">
        <is>
          <t>N/A</t>
        </is>
      </c>
    </row>
    <row r="139">
      <c r="A139" s="305" t="inlineStr">
        <is>
          <t>CHNPRFMEBI02S000</t>
        </is>
      </c>
      <c r="B139" s="305" t="inlineStr">
        <is>
          <t>工具</t>
        </is>
      </c>
      <c r="C139" s="305" t="inlineStr">
        <is>
          <t>绩效标准</t>
        </is>
      </c>
      <c r="D139" s="305" t="inlineStr">
        <is>
          <t>建筑最低能源绩效标准（MEPS）</t>
        </is>
      </c>
      <c r="E139" s="305" t="inlineStr">
        <is>
          <t>建筑</t>
        </is>
      </c>
      <c r="F139" s="305" t="inlineStr">
        <is>
          <t>数据中心；信息通信基础设施</t>
        </is>
      </c>
      <c r="G139" s="305" t="inlineStr">
        <is>
          <t>数据中心能效限定值及能效等级</t>
        </is>
      </c>
      <c r="H139" s="305" t="inlineStr">
        <is>
          <t>Minimum Allowable Values of Energy Efficiency and Energy Efficiency Grades for Data Centers</t>
        </is>
      </c>
      <c r="I139" s="305" t="inlineStr">
        <is>
          <t>N/A</t>
        </is>
      </c>
      <c r="J139" s="305" t="inlineStr">
        <is>
          <t>GB 40879-2021《数据中心能效限定值及能效等级》规定了数据中心的能效等级、能效限定值和试验方法，适用于新建及改扩建的采用独立配电、空气冷却、电动空调的数据中心建筑单体或模块单元，不适用于边缘数据中心（单体规模不超过100个标准机架）。该标准于2021年10月11日发布，2022年11月1日实施。标准将数据中心能效分为三级：1级（PUE ≤ 1.20，最高能效）、2级（PUE ≤ 1.30）、3级（PUE ≤ 1.50，能效限定值即强制市场准入门槛）。所有新建和既有数据中心须达到不低于3级（PUE ≤ 1.50）的能效限定值要求方可运营。该标准是中国数据中心行业能耗管控的核心强制性国家标准，支撑'东数西算'工程和新型数据中心高质量发展。该标准已有修订计划（计划号20251056-Q-469，2025年4月30日下达），正在起草修订版。</t>
        </is>
      </c>
      <c r="K139" s="305" t="inlineStr">
        <is>
          <t>能源效率；节能</t>
        </is>
      </c>
      <c r="L139" s="305" t="inlineStr">
        <is>
          <t>直接</t>
        </is>
      </c>
      <c r="M139" s="305" t="inlineStr">
        <is>
          <t>供给侧</t>
        </is>
      </c>
      <c r="N139" s="305" t="inlineStr">
        <is>
          <t>中国</t>
        </is>
      </c>
      <c r="O139" s="305" t="inlineStr">
        <is>
          <t>国家</t>
        </is>
      </c>
      <c r="P139" s="305" t="inlineStr">
        <is>
          <t>N/A</t>
        </is>
      </c>
      <c r="Q139" s="305" t="inlineStr">
        <is>
          <t>11/10/2021</t>
        </is>
      </c>
      <c r="R139" s="305" t="inlineStr">
        <is>
          <t>01/11/2022</t>
        </is>
      </c>
      <c r="S139" s="305" t="inlineStr">
        <is>
          <t>N/A</t>
        </is>
      </c>
      <c r="T139" s="305" t="inlineStr">
        <is>
          <t>N/A</t>
        </is>
      </c>
      <c r="U139" s="305" t="inlineStr">
        <is>
          <t>2025年4月30日，国家标准化管理委员会下达修订计划（计划号20251056-Q-469），主要起草单位为中国标准化研究院、中国信息通信研究院、中国移动通信集团有限公司等，项目周期19个月，目前处于起草阶段。</t>
        </is>
      </c>
      <c r="V139" s="305">
        <f>IF(R139="","生效",IF(R139="N/A","生效",IF(TODAY()&lt;DATE(VALUE(RIGHT(R139,4)),VALUE(MID(R139,4,2)),VALUE(LEFT(R139,2))),"计划实施",IF(S139="","生效",IF(S139="N/A","生效",IF(TODAY()&lt;DATE(VALUE(RIGHT(S139,4)),VALUE(MID(S139,4,2)),VALUE(LEFT(S139,2))),"生效","已终止"))))))</f>
        <v/>
      </c>
      <c r="W139" s="305" t="inlineStr">
        <is>
          <t>国家市场监督管理总局；国家标准化管理委员会；工业和信息化部</t>
        </is>
      </c>
      <c r="X139" s="305" t="inlineStr">
        <is>
          <t>数据中心</t>
        </is>
      </c>
      <c r="Y139" s="305" t="inlineStr">
        <is>
          <t>新建；既有</t>
        </is>
      </c>
      <c r="Z139" s="305" t="inlineStr">
        <is>
          <t>新建及改扩建的数据中心建筑单体或模块单元，采用独立配电、空气冷却、电动空调。包括企业自用数据中心、互联网数据中心（IDC）、云数据中心等。不适用于单体规模不超过100个标准机架的边缘数据中心。管控指标为电能使用效率（PUE = 数据中心总耗电量 / 信息设备耗电量），统计期为12个月加权平均值。</t>
        </is>
      </c>
      <c r="AA139" s="305" t="inlineStr">
        <is>
          <t>N/A</t>
        </is>
      </c>
      <c r="AB139" s="305" t="inlineStr">
        <is>
          <t>PUE ≤ 1.50（3级，能效限定值）；PUE ≤ 1.30（2级）；PUE ≤ 1.20（1级）</t>
        </is>
      </c>
      <c r="AC139" s="305" t="inlineStr">
        <is>
          <t>企业；政府</t>
        </is>
      </c>
      <c r="AD139" s="305" t="inlineStr">
        <is>
          <t>数据中心运营企业（包括电信运营商、互联网企业、云服务提供商和第三方IDC运营商），以及政府机构和事业单位自建数据中心的运维部门。</t>
        </is>
      </c>
      <c r="AE139" s="305" t="inlineStr">
        <is>
          <t>新建；运行</t>
        </is>
      </c>
      <c r="AF139" s="305" t="inlineStr">
        <is>
          <t>新建及改扩建数据中心的能效设计和既有数据中心的运行。新建数据中心在设计阶段须进行PUE预评估；既有数据中心须通过运行优化使PUE达到不低于3级的要求。数据中心PUE的测量和计算方法按照标准附录A执行。采用其他非电空调设备的数据中心可参照执行。</t>
        </is>
      </c>
      <c r="AG139" s="305" t="inlineStr">
        <is>
          <t>3级（PUE ≤ 1.50）</t>
        </is>
      </c>
      <c r="AH139" s="305" t="inlineStr">
        <is>
          <t>能效等级（PUE）</t>
        </is>
      </c>
      <c r="AI139" s="305" t="inlineStr">
        <is>
          <t>数据中心能效分为3个等级：3级为能效限定值即强制市场准入门槛（PUE ≤ 1.50），2级为较高能效水平（PUE ≤ 1.30），1级为最高能效水平（PUE ≤ 1.20）。PUE = 数据中心总耗电量 / 信息设备耗电量，按12个月加权平均值计算，测量范围包括数据中心全部用电（IT设备、空调系统、供配电系统、照明等）。</t>
        </is>
      </c>
      <c r="AJ139" s="305" t="inlineStr">
        <is>
          <t>1) 新建及改扩建数据中心须达到不低于3级能效（PUE ≤ 1.50）方可运营；2) 鼓励达到1级（PUE ≤ 1.20）或2级（PUE ≤ 1.30）能效水平；3) PUE值按12个月加权平均值计算；4) PUE测量范围包括数据中心全部用电（IT设备、空调系统、供配电系统、照明等）；5) 数据中心须定期向主管部门报告PUE数据；6) 不适用于单体规模不超过100个标准机架的边缘数据中心。</t>
        </is>
      </c>
      <c r="AK139" s="305" t="inlineStr">
        <is>
          <t>电能使用效率（PUE）= 数据中心总耗电量 / 信息设备耗电量（按标准附录A方法测量计算）</t>
        </is>
      </c>
      <c r="AL139" s="305" t="inlineStr">
        <is>
          <t>N/A</t>
        </is>
      </c>
      <c r="AM139" s="305" t="inlineStr">
        <is>
          <t>政府机构开展的监督检查或第三方审计</t>
        </is>
      </c>
      <c r="AN139" s="305" t="inlineStr">
        <is>
          <t>工业和信息化主管部门会同市场监督管理部门对数据中心能效进行监督检查，包括定期PUE数据报告审核、现场PUE测量核验、新建数据中心的能效设计审查和竣工验收PUE测试等。PUE按12个月加权平均值考核，测量和计算方法按照标准附录A执行。</t>
        </is>
      </c>
      <c r="AO139" s="305" t="inlineStr">
        <is>
          <t>合规命令；罚款</t>
        </is>
      </c>
      <c r="AP139" s="305" t="inlineStr">
        <is>
          <t>对PUE超过限定值的数据中心，由工业和信息化主管部门责令限期整改；逾期不整改或整改后仍不达标的，处以罚款并限制其新建项目审批；情节严重的，责令关闭或迁移。</t>
        </is>
      </c>
      <c r="AQ139" s="305" t="inlineStr">
        <is>
          <t>其他激励或支持</t>
        </is>
      </c>
      <c r="AR139" s="305" t="inlineStr">
        <is>
          <t>国家鼓励建设1级和2级高能效数据中心；对PUE低于1.30的数据中心在'东数西算'枢纽节点优先安排用能指标；鼓励使用自然冷源、液冷、芯片级制冷等先进节能技术；工业和信息化部发布《新型数据中心发展三年行动计划》推动绿色数据中心建设。</t>
        </is>
      </c>
      <c r="AS139" s="305" t="inlineStr">
        <is>
          <t>0.859亿吨CO₂（来源：中国信息通信研究院《绿色算力发展研究报告（2025年）》，2024年数据中心用电相关碳排放；标准适用于除单体规模不超过100个标准机架边缘数据中心外的全部新建及既有数据中心）</t>
        </is>
      </c>
      <c r="AT139" s="305" t="inlineStr">
        <is>
          <t>约1.68%（来源：同上；数据中心用电占全社会用电量比例；标准适用于除边缘数据中心外的全部数据中心）</t>
        </is>
      </c>
      <c r="AU139" s="305" t="inlineStr">
        <is>
          <t>J61; J63</t>
        </is>
      </c>
      <c r="AV139" s="305" t="inlineStr">
        <is>
          <t>CO2</t>
        </is>
      </c>
      <c r="AW139" s="305" t="inlineStr">
        <is>
          <t>正向</t>
        </is>
      </c>
      <c r="AX139" s="305" t="inlineStr">
        <is>
          <t>节能；产业发展</t>
        </is>
      </c>
      <c r="AY139" s="305" t="inlineStr">
        <is>
          <t>GB 40879-2021 数据中心能效限定值及能效等级</t>
        </is>
      </c>
      <c r="AZ139" s="305" t="inlineStr">
        <is>
          <t>https://openstd.samr.gov.cn/bzgk/std/newGbInfo?hcno=4AAF5CA9387980A1FEA1FA47ABA503BA</t>
        </is>
      </c>
      <c r="BA139" s="305" t="inlineStr">
        <is>
          <t>N/A</t>
        </is>
      </c>
    </row>
    <row r="140">
      <c r="A140" s="305" t="inlineStr">
        <is>
          <t>CHNPRFMWHI01S000</t>
        </is>
      </c>
      <c r="B140" s="305" t="inlineStr">
        <is>
          <t>工具</t>
        </is>
      </c>
      <c r="C140" s="305" t="inlineStr">
        <is>
          <t>绩效标准</t>
        </is>
      </c>
      <c r="D140" s="305" t="inlineStr">
        <is>
          <t>热水系统最低能源绩效标准（MEPS）</t>
        </is>
      </c>
      <c r="E140" s="305" t="inlineStr">
        <is>
          <t>建筑</t>
        </is>
      </c>
      <c r="F140" s="305" t="inlineStr">
        <is>
          <t>建筑热水</t>
        </is>
      </c>
      <c r="G140" s="305" t="inlineStr">
        <is>
          <t>家用太阳能热水系统能效限定值及能效等级</t>
        </is>
      </c>
      <c r="H140" s="305" t="inlineStr">
        <is>
          <t>Minimum Allowable Values of Energy Efficiency and Energy Efficiency Grades for Domestic Solar Water Heating Systems</t>
        </is>
      </c>
      <c r="I140" s="305" t="inlineStr">
        <is>
          <t>N/A</t>
        </is>
      </c>
      <c r="J140" s="305" t="inlineStr">
        <is>
          <t>GB 26969-2011《家用太阳能热水系统能效限定值及能效等级》是强制性国家标准，于2011年7月19日发布，2012年8月1日实施。适用于贮热水箱容积不大于0.6 m³的家用太阳能热水系统。能效等级分为3级（1级最高），3级为能效限定值即强制市场准入门槛。新版GB 26969-2025已于2025年8月1日发布，将于2026年8月1日实施并替代GB 26969-2011。</t>
        </is>
      </c>
      <c r="K140" s="305" t="inlineStr">
        <is>
          <t>能源效率；节能</t>
        </is>
      </c>
      <c r="L140" s="305" t="inlineStr">
        <is>
          <t>直接</t>
        </is>
      </c>
      <c r="M140" s="305" t="inlineStr">
        <is>
          <t>供给侧</t>
        </is>
      </c>
      <c r="N140" s="305" t="inlineStr">
        <is>
          <t>中国</t>
        </is>
      </c>
      <c r="O140" s="305" t="inlineStr">
        <is>
          <t>国家</t>
        </is>
      </c>
      <c r="P140" s="305" t="inlineStr">
        <is>
          <t>N/A</t>
        </is>
      </c>
      <c r="Q140" s="305" t="inlineStr">
        <is>
          <t>19/07/2011</t>
        </is>
      </c>
      <c r="R140" s="305" t="inlineStr">
        <is>
          <t>01/08/2012</t>
        </is>
      </c>
      <c r="S140" s="305" t="inlineStr">
        <is>
          <t>N/A</t>
        </is>
      </c>
      <c r="T140" s="305" t="inlineStr">
        <is>
          <t>01/08/2025</t>
        </is>
      </c>
      <c r="U140" s="305" t="inlineStr">
        <is>
          <t>2025年8月1日发布GB 26969-2025替代GB 26969-2011，将于2026年8月1日实施。新版标准更新了能效等级指标和试验方法。</t>
        </is>
      </c>
      <c r="V140" s="305">
        <f>IF(R140="","生效",IF(R140="N/A","生效",IF(TODAY()&lt;DATE(VALUE(RIGHT(R140,4)),VALUE(MID(R140,4,2)),VALUE(LEFT(R140,2))),"计划实施",IF(S140="","生效",IF(S140="N/A","生效",IF(TODAY()&lt;DATE(VALUE(RIGHT(S140,4)),VALUE(MID(S140,4,2)),VALUE(LEFT(S140,2))),"生效","已终止"))))))</f>
        <v/>
      </c>
      <c r="W140" s="305" t="inlineStr">
        <is>
          <t>国家市场监督管理总局；国家标准化管理委员会</t>
        </is>
      </c>
      <c r="X140" s="305" t="inlineStr">
        <is>
          <t>家用太阳能热水系统</t>
        </is>
      </c>
      <c r="Y140" s="305" t="inlineStr">
        <is>
          <t>新建</t>
        </is>
      </c>
      <c r="Z140" s="305" t="inlineStr">
        <is>
          <t>贮热水箱容积不大于0.6 m³的太阳能热水系统。</t>
        </is>
      </c>
      <c r="AA140" s="305" t="inlineStr">
        <is>
          <t>N/A</t>
        </is>
      </c>
      <c r="AB140" s="305" t="inlineStr">
        <is>
          <t>N/A</t>
        </is>
      </c>
      <c r="AC140" s="305" t="inlineStr">
        <is>
          <t>企业</t>
        </is>
      </c>
      <c r="AD140" s="305" t="inlineStr">
        <is>
          <t>在中国境内生产、进口或销售家用太阳能热水系统的生产企业和进口商。</t>
        </is>
      </c>
      <c r="AE140" s="305" t="inlineStr">
        <is>
          <t>生产；销售；进口</t>
        </is>
      </c>
      <c r="AF140" s="305" t="inlineStr">
        <is>
          <t>家用太阳能热水系统的生产、进口和销售活动。产品须达到标准规定的能效限定值方可进入市场。</t>
        </is>
      </c>
      <c r="AG140" s="305" t="inlineStr">
        <is>
          <t>3级</t>
        </is>
      </c>
      <c r="AH140" s="305" t="inlineStr">
        <is>
          <t>能效等级</t>
        </is>
      </c>
      <c r="AI140" s="305" t="inlineStr">
        <is>
          <t>能效等级分为3级（1级最高），3级为能效限定值即市场准入最低要求。以日有用得热量和平均热损因数为评价指标，按贮热水箱容积分级设定限值。</t>
        </is>
      </c>
      <c r="AJ140" s="305" t="inlineStr">
        <is>
          <t>1）家用太阳能热水系统须达到标准规定的能效限定值（3级）方可生产、进口或销售；2）产品须标注能效等级标识；3）能效等级分为1级（最高）、2级、3级，3级为市场准入最低要求。</t>
        </is>
      </c>
      <c r="AK140" s="305" t="inlineStr">
        <is>
          <t>N/A</t>
        </is>
      </c>
      <c r="AL140" s="305" t="inlineStr">
        <is>
          <t>N/A</t>
        </is>
      </c>
      <c r="AM140" s="305" t="inlineStr">
        <is>
          <t>政府机构开展的监督检查</t>
        </is>
      </c>
      <c r="AN140" s="305" t="inlineStr">
        <is>
          <t>市场监督管理部门对家用太阳能热水系统产品进行能效标识监督检查和产品质量监督抽查。</t>
        </is>
      </c>
      <c r="AO140" s="305" t="inlineStr">
        <is>
          <t>合规命令；罚款</t>
        </is>
      </c>
      <c r="AP140" s="305" t="inlineStr">
        <is>
          <t>对生产、进口、销售不符合强制性能效标准的家用太阳能热水系统产品的，由市场监督管理部门责令停止生产、进口、销售，没收违法所得，并处罚款；情节严重的，吊销营业执照。</t>
        </is>
      </c>
      <c r="AQ140" s="305" t="inlineStr">
        <is>
          <t>其他激励或支持</t>
        </is>
      </c>
      <c r="AR140" s="305" t="inlineStr">
        <is>
          <t>国家鼓励生产和使用1级、2级高效家用太阳能热水系统；通过节能产品认证和可再生能源建筑应用推广引导高效太阳能热水产品市场应用。</t>
        </is>
      </c>
      <c r="AS140" s="305" t="inlineStr">
        <is>
          <t>N/A</t>
        </is>
      </c>
      <c r="AT140" s="305" t="inlineStr">
        <is>
          <t>N/A</t>
        </is>
      </c>
      <c r="AU140" s="305" t="inlineStr">
        <is>
          <t>C27</t>
        </is>
      </c>
      <c r="AV140" s="305" t="inlineStr">
        <is>
          <t>CO2</t>
        </is>
      </c>
      <c r="AW140" s="305" t="inlineStr">
        <is>
          <t>正向</t>
        </is>
      </c>
      <c r="AX140" s="305" t="inlineStr">
        <is>
          <t>可再生能源发展；节能</t>
        </is>
      </c>
      <c r="AY140" s="305" t="inlineStr">
        <is>
          <t>GB 26969-2011 家用太阳能热水系统能效限定值及能效等级</t>
        </is>
      </c>
      <c r="AZ140" s="305" t="inlineStr">
        <is>
          <t>https://openstd.samr.gov.cn/bzgk/std/newGbInfo?hcno=1A15DA50EE92BFDCC34B5B269E68292B</t>
        </is>
      </c>
      <c r="BA140" s="305" t="inlineStr">
        <is>
          <t>GB 26969-2025（新版，2026年8月1日实施）：https://openstd.samr.gov.cn/bzgk/std/newGbInfo?hcno=509A441DA661725B635FFAC80723E2FA</t>
        </is>
      </c>
    </row>
    <row r="141">
      <c r="A141" s="305" t="inlineStr">
        <is>
          <t>CHNPRFMWHI02S000</t>
        </is>
      </c>
      <c r="B141" s="305" t="inlineStr">
        <is>
          <t>工具</t>
        </is>
      </c>
      <c r="C141" s="305" t="inlineStr">
        <is>
          <t>绩效标准</t>
        </is>
      </c>
      <c r="D141" s="305" t="inlineStr">
        <is>
          <t>热水系统最低能源绩效标准（MEPS）</t>
        </is>
      </c>
      <c r="E141" s="305" t="inlineStr">
        <is>
          <t>建筑</t>
        </is>
      </c>
      <c r="F141" s="305" t="inlineStr">
        <is>
          <t>建筑热水；建筑供暖</t>
        </is>
      </c>
      <c r="G141" s="305" t="inlineStr">
        <is>
          <t>家用燃气快速热水器和燃气采暖热水炉能效限定值及能效等级</t>
        </is>
      </c>
      <c r="H141" s="305" t="inlineStr">
        <is>
          <t>Minimum Allowable Values of Energy Efficiency and Energy Efficiency Grades for Domestic Gas Instantaneous Water Heaters and Gas Fired Heating and Hot Water Combi-Boilers</t>
        </is>
      </c>
      <c r="I141" s="305" t="inlineStr">
        <is>
          <t>N/A</t>
        </is>
      </c>
      <c r="J141" s="305" t="inlineStr">
        <is>
          <t>GB 20665-2015《家用燃气快速热水器和燃气采暖热水炉能效限定值及能效等级》是强制性国家标准，于2015年5月15日发布，2016年6月1日实施，替代GB 20665-2006。适用于仅以燃气作为能源、热负荷不大于70 kW的家用燃气快速热水器（含冷凝式）和燃气采暖热水炉（含冷凝式燃气暖浴两用炉）。不适用于燃气容积式热水器。能效等级分为3级（1级最高），3级为能效限定值即强制市场准入门槛。</t>
        </is>
      </c>
      <c r="K141" s="305" t="inlineStr">
        <is>
          <t>能源效率；节能</t>
        </is>
      </c>
      <c r="L141" s="305" t="inlineStr">
        <is>
          <t>直接</t>
        </is>
      </c>
      <c r="M141" s="305" t="inlineStr">
        <is>
          <t>供给侧</t>
        </is>
      </c>
      <c r="N141" s="305" t="inlineStr">
        <is>
          <t>中国</t>
        </is>
      </c>
      <c r="O141" s="305" t="inlineStr">
        <is>
          <t>国家</t>
        </is>
      </c>
      <c r="P141" s="305" t="inlineStr">
        <is>
          <t>N/A</t>
        </is>
      </c>
      <c r="Q141" s="305" t="inlineStr">
        <is>
          <t>01/06/2006</t>
        </is>
      </c>
      <c r="R141" s="305" t="inlineStr">
        <is>
          <t>01/01/2007</t>
        </is>
      </c>
      <c r="S141" s="305" t="inlineStr">
        <is>
          <t>N/A</t>
        </is>
      </c>
      <c r="T141" s="305" t="inlineStr">
        <is>
          <t>15/05/2015</t>
        </is>
      </c>
      <c r="U141" s="305" t="inlineStr">
        <is>
          <t>2015年5月15日发布GB 20665-2015替代GB 20665-2006，能效等级指标由固定单一限值改为限定较大值下限和较小值下限。</t>
        </is>
      </c>
      <c r="V141" s="305">
        <f>IF(R141="","生效",IF(R141="N/A","生效",IF(TODAY()&lt;DATE(VALUE(RIGHT(R141,4)),VALUE(MID(R141,4,2)),VALUE(LEFT(R141,2))),"计划实施",IF(S141="","生效",IF(S141="N/A","生效",IF(TODAY()&lt;DATE(VALUE(RIGHT(S141,4)),VALUE(MID(S141,4,2)),VALUE(LEFT(S141,2))),"生效","已终止"))))))</f>
        <v/>
      </c>
      <c r="W141" s="305" t="inlineStr">
        <is>
          <t>国家市场监督管理总局；国家标准化管理委员会</t>
        </is>
      </c>
      <c r="X141" s="305" t="inlineStr">
        <is>
          <t>家用燃气快速热水器和燃气采暖热水炉</t>
        </is>
      </c>
      <c r="Y141" s="305" t="inlineStr">
        <is>
          <t>新建</t>
        </is>
      </c>
      <c r="Z141" s="305" t="inlineStr">
        <is>
          <t>仅以燃气作为能源、热负荷不大于70 kW的家用燃气快速热水器（含冷凝式）和燃气采暖热水炉（含冷凝式燃气暖浴两用炉）。不适用于燃气容积式热水器。</t>
        </is>
      </c>
      <c r="AA141" s="305" t="inlineStr">
        <is>
          <t>N/A</t>
        </is>
      </c>
      <c r="AB141" s="305" t="inlineStr">
        <is>
          <t>N/A</t>
        </is>
      </c>
      <c r="AC141" s="305" t="inlineStr">
        <is>
          <t>企业</t>
        </is>
      </c>
      <c r="AD141" s="305" t="inlineStr">
        <is>
          <t>在中国境内生产、进口或销售家用燃气快速热水器和燃气采暖热水炉的生产企业和进口商。</t>
        </is>
      </c>
      <c r="AE141" s="305" t="inlineStr">
        <is>
          <t>生产；销售；进口</t>
        </is>
      </c>
      <c r="AF141" s="305" t="inlineStr">
        <is>
          <t>家用燃气快速热水器和燃气采暖热水炉的生产、进口和销售活动。产品须达到标准规定的能效限定值方可进入市场。</t>
        </is>
      </c>
      <c r="AG141" s="305" t="inlineStr">
        <is>
          <t>3级</t>
        </is>
      </c>
      <c r="AH141" s="305" t="inlineStr">
        <is>
          <t>能效等级</t>
        </is>
      </c>
      <c r="AI141" s="305" t="inlineStr">
        <is>
          <t>能效等级分为3级（1级最高），3级为能效限定值即市场准入最低要求。以热效率（%）为评价指标，按产品类型和额定热负荷分级设定热水和供暖热效率限值。</t>
        </is>
      </c>
      <c r="AJ141" s="305" t="inlineStr">
        <is>
          <t>1）家用燃气快速热水器和燃气采暖热水炉须达到标准规定的能效限定值（3级）方可生产、进口或销售；2）产品须标注能效等级标识；3）能效等级分为1级（最高）、2级、3级，3级为市场准入最低要求。</t>
        </is>
      </c>
      <c r="AK141" s="305" t="inlineStr">
        <is>
          <t>N/A</t>
        </is>
      </c>
      <c r="AL141" s="305" t="inlineStr">
        <is>
          <t>N/A</t>
        </is>
      </c>
      <c r="AM141" s="305" t="inlineStr">
        <is>
          <t>政府机构开展的监督检查</t>
        </is>
      </c>
      <c r="AN141" s="305" t="inlineStr">
        <is>
          <t>市场监督管理部门对家用燃气快速热水器和燃气采暖热水炉产品进行能效标识监督检查和产品质量监督抽查。</t>
        </is>
      </c>
      <c r="AO141" s="305" t="inlineStr">
        <is>
          <t>合规命令；罚款</t>
        </is>
      </c>
      <c r="AP141" s="305" t="inlineStr">
        <is>
          <t>对生产、进口、销售不符合强制性能效标准的家用燃气快速热水器和燃气采暖热水炉产品的，由市场监督管理部门责令停止生产、进口、销售，没收违法所得，并处罚款；情节严重的，吊销营业执照。</t>
        </is>
      </c>
      <c r="AQ141" s="305" t="inlineStr">
        <is>
          <t>其他激励或支持</t>
        </is>
      </c>
      <c r="AR141" s="305" t="inlineStr">
        <is>
          <t>国家鼓励生产和使用1级、2级高效燃气热水器和采暖炉；通过节能产品认证引导高效燃气具市场推广。</t>
        </is>
      </c>
      <c r="AS141" s="305" t="inlineStr">
        <is>
          <t>N/A</t>
        </is>
      </c>
      <c r="AT141" s="305" t="inlineStr">
        <is>
          <t>N/A</t>
        </is>
      </c>
      <c r="AU141" s="305" t="inlineStr">
        <is>
          <t>C27</t>
        </is>
      </c>
      <c r="AV141" s="305" t="inlineStr">
        <is>
          <t>CO2</t>
        </is>
      </c>
      <c r="AW141" s="305" t="inlineStr">
        <is>
          <t>正向</t>
        </is>
      </c>
      <c r="AX141" s="305" t="inlineStr">
        <is>
          <t>节能；产业发展</t>
        </is>
      </c>
      <c r="AY141" s="305" t="inlineStr">
        <is>
          <t>GB 20665-2015 家用燃气快速热水器和燃气采暖热水炉能效限定值及能效等级</t>
        </is>
      </c>
      <c r="AZ141" s="305" t="inlineStr">
        <is>
          <t>https://openstd.samr.gov.cn/bzgk/std/newGbInfo?hcno=75D38814EF3EE95E56E53DC00CF759C6</t>
        </is>
      </c>
      <c r="BA141" s="305" t="inlineStr">
        <is>
          <t>GB 20665-2006（旧版）：https://openstd.samr.gov.cn/bzgk/std/newGbInfo?hcno=D64EC2F5A23E36B0BC4B8B9E1E8E391A</t>
        </is>
      </c>
    </row>
    <row r="142">
      <c r="A142" s="305" t="inlineStr">
        <is>
          <t>CHNPRFMWHI03S000</t>
        </is>
      </c>
      <c r="B142" s="305" t="inlineStr">
        <is>
          <t>工具</t>
        </is>
      </c>
      <c r="C142" s="305" t="inlineStr">
        <is>
          <t>绩效标准</t>
        </is>
      </c>
      <c r="D142" s="305" t="inlineStr">
        <is>
          <t>热水系统最低能源绩效标准（MEPS）</t>
        </is>
      </c>
      <c r="E142" s="305" t="inlineStr">
        <is>
          <t>建筑</t>
        </is>
      </c>
      <c r="F142" s="305" t="inlineStr">
        <is>
          <t>建筑热水</t>
        </is>
      </c>
      <c r="G142" s="305" t="inlineStr">
        <is>
          <t>热泵热水机（器）能效限定值及能效等级</t>
        </is>
      </c>
      <c r="H142" s="305" t="inlineStr">
        <is>
          <t>Minimum Allowable Values of Energy Efficiency and Energy Efficiency Grades for Heat Pump Water Heaters</t>
        </is>
      </c>
      <c r="I142" s="305" t="inlineStr">
        <is>
          <t>N/A</t>
        </is>
      </c>
      <c r="J142" s="305" t="inlineStr">
        <is>
          <t>GB 29541-2013《热泵热水机（器）能效限定值及能效等级》是强制性国家标准，于2013年6月9日发布，2013年10月1日实施。适用于以电动机驱动、采用蒸气压缩制冷循环、以空气为热源、提供热水为目的的热水机（器），暂不适用于水源式热泵热水机（器）。能效等级分为5级（1级最高），5级为能效限定值即强制市场准入门槛。</t>
        </is>
      </c>
      <c r="K142" s="305" t="inlineStr">
        <is>
          <t>能源效率；节能</t>
        </is>
      </c>
      <c r="L142" s="305" t="inlineStr">
        <is>
          <t>直接</t>
        </is>
      </c>
      <c r="M142" s="305" t="inlineStr">
        <is>
          <t>供给侧</t>
        </is>
      </c>
      <c r="N142" s="305" t="inlineStr">
        <is>
          <t>中国</t>
        </is>
      </c>
      <c r="O142" s="305" t="inlineStr">
        <is>
          <t>国家</t>
        </is>
      </c>
      <c r="P142" s="305" t="inlineStr">
        <is>
          <t>N/A</t>
        </is>
      </c>
      <c r="Q142" s="305" t="inlineStr">
        <is>
          <t>09/06/2013</t>
        </is>
      </c>
      <c r="R142" s="305" t="inlineStr">
        <is>
          <t>01/10/2013</t>
        </is>
      </c>
      <c r="S142" s="305" t="inlineStr">
        <is>
          <t>N/A</t>
        </is>
      </c>
      <c r="T142" s="305" t="inlineStr">
        <is>
          <t>N/A</t>
        </is>
      </c>
      <c r="U142" s="305" t="inlineStr">
        <is>
          <t>N/A</t>
        </is>
      </c>
      <c r="V142" s="305">
        <f>IF(R142="","生效",IF(R142="N/A","生效",IF(TODAY()&lt;DATE(VALUE(RIGHT(R142,4)),VALUE(MID(R142,4,2)),VALUE(LEFT(R142,2))),"计划实施",IF(S142="","生效",IF(S142="N/A","生效",IF(TODAY()&lt;DATE(VALUE(RIGHT(S142,4)),VALUE(MID(S142,4,2)),VALUE(LEFT(S142,2))),"生效","已终止"))))))</f>
        <v/>
      </c>
      <c r="W142" s="305" t="inlineStr">
        <is>
          <t>国家市场监督管理总局；国家标准化管理委员会</t>
        </is>
      </c>
      <c r="X142" s="305" t="inlineStr">
        <is>
          <t>热泵热水机（器）</t>
        </is>
      </c>
      <c r="Y142" s="305" t="inlineStr">
        <is>
          <t>新建</t>
        </is>
      </c>
      <c r="Z142" s="305" t="inlineStr">
        <is>
          <t>以电动机驱动、采用蒸气压缩制冷循环、以空气为热源、提供热水为目的的热水机（器）。暂不适用于水源式热泵热水机（器）。</t>
        </is>
      </c>
      <c r="AA142" s="305" t="inlineStr">
        <is>
          <t>N/A</t>
        </is>
      </c>
      <c r="AB142" s="305" t="inlineStr">
        <is>
          <t>N/A</t>
        </is>
      </c>
      <c r="AC142" s="305" t="inlineStr">
        <is>
          <t>企业</t>
        </is>
      </c>
      <c r="AD142" s="305" t="inlineStr">
        <is>
          <t>在中国境内生产、进口或销售热泵热水机（器）的生产企业和进口商。</t>
        </is>
      </c>
      <c r="AE142" s="305" t="inlineStr">
        <is>
          <t>生产；销售；进口</t>
        </is>
      </c>
      <c r="AF142" s="305" t="inlineStr">
        <is>
          <t>热泵热水机（器）的生产、进口和销售活动。产品须达到标准规定的能效限定值方可进入市场。</t>
        </is>
      </c>
      <c r="AG142" s="305" t="inlineStr">
        <is>
          <t>5级</t>
        </is>
      </c>
      <c r="AH142" s="305" t="inlineStr">
        <is>
          <t>能效等级</t>
        </is>
      </c>
      <c r="AI142" s="305" t="inlineStr">
        <is>
          <t>能效等级分为5级（1级最高），5级为能效限定值即市场准入最低要求。以性能系数（COP）为评价指标，按产品类型（一次加热式/循环加热式/静态加热式）和制热量分级设定限值。</t>
        </is>
      </c>
      <c r="AJ142" s="305" t="inlineStr">
        <is>
          <t>1）热泵热水机（器）须达到标准规定的能效限定值（5级）方可生产、进口或销售；2）产品须标注能效等级标识；3）能效等级分为1级（最高）至5级，5级为市场准入最低要求。</t>
        </is>
      </c>
      <c r="AK142" s="305" t="inlineStr">
        <is>
          <t>N/A</t>
        </is>
      </c>
      <c r="AL142" s="305" t="inlineStr">
        <is>
          <t>N/A</t>
        </is>
      </c>
      <c r="AM142" s="305" t="inlineStr">
        <is>
          <t>政府机构开展的监督检查</t>
        </is>
      </c>
      <c r="AN142" s="305" t="inlineStr">
        <is>
          <t>市场监督管理部门对热泵热水机（器）产品进行能效标识监督检查和产品质量监督抽查。</t>
        </is>
      </c>
      <c r="AO142" s="305" t="inlineStr">
        <is>
          <t>合规命令；罚款</t>
        </is>
      </c>
      <c r="AP142" s="305" t="inlineStr">
        <is>
          <t>对生产、进口、销售不符合强制性能效标准的热泵热水机（器）产品的，由市场监督管理部门责令停止生产、进口、销售，没收违法所得，并处罚款；情节严重的，吊销营业执照。</t>
        </is>
      </c>
      <c r="AQ142" s="305" t="inlineStr">
        <is>
          <t>其他激励或支持</t>
        </is>
      </c>
      <c r="AR142" s="305" t="inlineStr">
        <is>
          <t>国家鼓励生产和使用1级、2级高效热泵热水机（器）；通过节能产品认证引导高效热泵热水产品市场推广。</t>
        </is>
      </c>
      <c r="AS142" s="305" t="inlineStr">
        <is>
          <t>N/A</t>
        </is>
      </c>
      <c r="AT142" s="305" t="inlineStr">
        <is>
          <t>N/A</t>
        </is>
      </c>
      <c r="AU142" s="305" t="inlineStr">
        <is>
          <t>C27</t>
        </is>
      </c>
      <c r="AV142" s="305" t="inlineStr">
        <is>
          <t>CO2</t>
        </is>
      </c>
      <c r="AW142" s="305" t="inlineStr">
        <is>
          <t>正向</t>
        </is>
      </c>
      <c r="AX142" s="305" t="inlineStr">
        <is>
          <t>可再生能源发展；节能；产业发展</t>
        </is>
      </c>
      <c r="AY142" s="305" t="inlineStr">
        <is>
          <t>GB 29541-2013 热泵热水机（器）能效限定值及能效等级</t>
        </is>
      </c>
      <c r="AZ142" s="305" t="inlineStr">
        <is>
          <t>https://openstd.samr.gov.cn/bzgk/std/newGbInfo?hcno=7126B1BAD015F37BAFBFE1EC5242B55C</t>
        </is>
      </c>
      <c r="BA142" s="305" t="inlineStr">
        <is>
          <t>N/A</t>
        </is>
      </c>
    </row>
    <row r="143">
      <c r="A143" s="305" t="inlineStr">
        <is>
          <t>CHNPRFMWHI04S000</t>
        </is>
      </c>
      <c r="B143" s="305" t="inlineStr">
        <is>
          <t>工具</t>
        </is>
      </c>
      <c r="C143" s="305" t="inlineStr">
        <is>
          <t>绩效标准</t>
        </is>
      </c>
      <c r="D143" s="305" t="inlineStr">
        <is>
          <t>热水系统最低能源绩效标准（MEPS）</t>
        </is>
      </c>
      <c r="E143" s="305" t="inlineStr">
        <is>
          <t>建筑</t>
        </is>
      </c>
      <c r="F143" s="305" t="inlineStr">
        <is>
          <t>建筑热水</t>
        </is>
      </c>
      <c r="G143" s="305" t="inlineStr">
        <is>
          <t>储水式电热水器能效限定值及能效等级</t>
        </is>
      </c>
      <c r="H143" s="305" t="inlineStr">
        <is>
          <t>Minimum Allowable Values of Energy Efficiency and Energy Efficiency Grades for Electrical Storage Water Heaters</t>
        </is>
      </c>
      <c r="I143" s="305" t="inlineStr">
        <is>
          <t>N/A</t>
        </is>
      </c>
      <c r="J143" s="305" t="inlineStr">
        <is>
          <t>GB 21519-2008《储水式电热水器能效限定值及能效等级》是强制性国家标准，于2008年4月1日发布，2008年11月1日实施。适用于储水式电热水器。以24h固有能耗系数和热水输出率为评价指标，能效等级分为5级（1级最高），5级为能效限定值即强制市场准入门槛。</t>
        </is>
      </c>
      <c r="K143" s="305" t="inlineStr">
        <is>
          <t>能源效率；节能</t>
        </is>
      </c>
      <c r="L143" s="305" t="inlineStr">
        <is>
          <t>直接</t>
        </is>
      </c>
      <c r="M143" s="305" t="inlineStr">
        <is>
          <t>供给侧</t>
        </is>
      </c>
      <c r="N143" s="305" t="inlineStr">
        <is>
          <t>中国</t>
        </is>
      </c>
      <c r="O143" s="305" t="inlineStr">
        <is>
          <t>国家</t>
        </is>
      </c>
      <c r="P143" s="305" t="inlineStr">
        <is>
          <t>N/A</t>
        </is>
      </c>
      <c r="Q143" s="305" t="inlineStr">
        <is>
          <t>01/04/2008</t>
        </is>
      </c>
      <c r="R143" s="305" t="inlineStr">
        <is>
          <t>01/11/2008</t>
        </is>
      </c>
      <c r="S143" s="305" t="inlineStr">
        <is>
          <t>N/A</t>
        </is>
      </c>
      <c r="T143" s="305" t="inlineStr">
        <is>
          <t>N/A</t>
        </is>
      </c>
      <c r="U143" s="305" t="inlineStr">
        <is>
          <t>N/A</t>
        </is>
      </c>
      <c r="V143" s="305">
        <f>IF(R143="","生效",IF(R143="N/A","生效",IF(TODAY()&lt;DATE(VALUE(RIGHT(R143,4)),VALUE(MID(R143,4,2)),VALUE(LEFT(R143,2))),"计划实施",IF(S143="","生效",IF(S143="N/A","生效",IF(TODAY()&lt;DATE(VALUE(RIGHT(S143,4)),VALUE(MID(S143,4,2)),VALUE(LEFT(S143,2))),"生效","已终止"))))))</f>
        <v/>
      </c>
      <c r="W143" s="305" t="inlineStr">
        <is>
          <t>国家市场监督管理总局；国家标准化管理委员会</t>
        </is>
      </c>
      <c r="X143" s="305" t="inlineStr">
        <is>
          <t>储水式电热水器</t>
        </is>
      </c>
      <c r="Y143" s="305" t="inlineStr">
        <is>
          <t>新建</t>
        </is>
      </c>
      <c r="Z143" s="305" t="inlineStr">
        <is>
          <t>储水式电热水器产品。</t>
        </is>
      </c>
      <c r="AA143" s="305" t="inlineStr">
        <is>
          <t>N/A</t>
        </is>
      </c>
      <c r="AB143" s="305" t="inlineStr">
        <is>
          <t>N/A</t>
        </is>
      </c>
      <c r="AC143" s="305" t="inlineStr">
        <is>
          <t>企业</t>
        </is>
      </c>
      <c r="AD143" s="305" t="inlineStr">
        <is>
          <t>在中国境内生产、进口或销售储水式电热水器的生产企业和进口商。</t>
        </is>
      </c>
      <c r="AE143" s="305" t="inlineStr">
        <is>
          <t>生产；销售；进口</t>
        </is>
      </c>
      <c r="AF143" s="305" t="inlineStr">
        <is>
          <t>储水式电热水器的生产、进口和销售活动。产品须达到标准规定的能效限定值方可进入市场。</t>
        </is>
      </c>
      <c r="AG143" s="305" t="inlineStr">
        <is>
          <t>5级</t>
        </is>
      </c>
      <c r="AH143" s="305" t="inlineStr">
        <is>
          <t>能效等级</t>
        </is>
      </c>
      <c r="AI143" s="305" t="inlineStr">
        <is>
          <t>能效等级分为5级（1级最高），5级为能效限定值即市场准入最低要求。以24h固有能耗系数和热水输出率为评价指标，按额定容量分级设定限值。</t>
        </is>
      </c>
      <c r="AJ143" s="305" t="inlineStr">
        <is>
          <t>1）储水式电热水器须达到标准规定的能效限定值（5级）方可生产、进口或销售；2）产品须标注能效等级标识；3）能效等级分为1级（最高）至5级，5级为市场准入最低要求。</t>
        </is>
      </c>
      <c r="AK143" s="305" t="inlineStr">
        <is>
          <t>N/A</t>
        </is>
      </c>
      <c r="AL143" s="305" t="inlineStr">
        <is>
          <t>N/A</t>
        </is>
      </c>
      <c r="AM143" s="305" t="inlineStr">
        <is>
          <t>政府机构开展的监督检查</t>
        </is>
      </c>
      <c r="AN143" s="305" t="inlineStr">
        <is>
          <t>市场监督管理部门对储水式电热水器产品进行能效标识监督检查和产品质量监督抽查。</t>
        </is>
      </c>
      <c r="AO143" s="305" t="inlineStr">
        <is>
          <t>合规命令；罚款</t>
        </is>
      </c>
      <c r="AP143" s="305" t="inlineStr">
        <is>
          <t>对生产、进口、销售不符合强制性能效标准的储水式电热水器产品的，由市场监督管理部门责令停止生产、进口、销售，没收违法所得，并处罚款；情节严重的，吊销营业执照。</t>
        </is>
      </c>
      <c r="AQ143" s="305" t="inlineStr">
        <is>
          <t>其他激励或支持</t>
        </is>
      </c>
      <c r="AR143" s="305" t="inlineStr">
        <is>
          <t>国家鼓励生产和使用1级、2级高效储水式电热水器；通过节能产品认证引导高效电热水器市场推广。</t>
        </is>
      </c>
      <c r="AS143" s="305" t="inlineStr">
        <is>
          <t>N/A</t>
        </is>
      </c>
      <c r="AT143" s="305" t="inlineStr">
        <is>
          <t>N/A</t>
        </is>
      </c>
      <c r="AU143" s="305" t="inlineStr">
        <is>
          <t>C27</t>
        </is>
      </c>
      <c r="AV143" s="305" t="inlineStr">
        <is>
          <t>CO2</t>
        </is>
      </c>
      <c r="AW143" s="305" t="inlineStr">
        <is>
          <t>正向</t>
        </is>
      </c>
      <c r="AX143" s="305" t="inlineStr">
        <is>
          <t>节能；产业发展</t>
        </is>
      </c>
      <c r="AY143" s="305" t="inlineStr">
        <is>
          <t>GB 21519-2008 储水式电热水器能效限定值及能效等级</t>
        </is>
      </c>
      <c r="AZ143" s="305" t="inlineStr">
        <is>
          <t>https://openstd.samr.gov.cn/bzgk/std/newGbInfo?hcno=3A2D24067F5907267BE8B16C96A650DB</t>
        </is>
      </c>
      <c r="BA143" s="305" t="inlineStr">
        <is>
          <t>N/A</t>
        </is>
      </c>
    </row>
    <row r="144">
      <c r="A144" s="305" t="inlineStr">
        <is>
          <t>CHNPRFMECI01S000</t>
        </is>
      </c>
      <c r="B144" s="305" t="inlineStr">
        <is>
          <t>工具</t>
        </is>
      </c>
      <c r="C144" s="305" t="inlineStr">
        <is>
          <t>绩效标准</t>
        </is>
      </c>
      <c r="D144" s="305" t="inlineStr">
        <is>
          <t>烹饪系统最低能源绩效标准（MEPS）</t>
        </is>
      </c>
      <c r="E144" s="305" t="inlineStr">
        <is>
          <t>建筑</t>
        </is>
      </c>
      <c r="F144" s="305" t="inlineStr">
        <is>
          <t>家用厨房；商用厨房</t>
        </is>
      </c>
      <c r="G144" s="305" t="inlineStr">
        <is>
          <t>家用和类似用途厨房电器能效限定值及能效等级</t>
        </is>
      </c>
      <c r="H144" s="305" t="inlineStr">
        <is>
          <t>Minimum Allowable Values of Energy Efficiency and Energy Efficiency Grades for Household and Similar Kitchen Appliances</t>
        </is>
      </c>
      <c r="I144" s="305" t="inlineStr">
        <is>
          <t>N/A</t>
        </is>
      </c>
      <c r="J144" s="305" t="inlineStr">
        <is>
          <t>GB 21456-2024《家用和类似用途厨房电器能效限定值及能效等级》是强制性国家标准，于2024年8月23日发布，2025年9月1日实施。该标准整合替代了GB 21456-2014（电磁灶）、GB 12021.6-2017（电饭锅）、GB 24849-2017（微波炉）、GB 39177-2020（电压力锅）四项旧标准，统一规定了六类家用及类似用途厨房电器的能效等级、能效限定值和试验方法。标准适用范围包括：电饭锅（额定功率≤2200W）、电压力锅（容积≤10L）、电炖锅及电炖盅（额定功率≤2200W）、电水壶（无自动注水功能）、电磁灶（每个加热单元700W~3500W）、微波炉（最大输入功率≤2500W，含组合型）。不适用于商用电磁灶、工频电磁灶和凹灶、商用/工业微波炉、带抽油烟机的微波炉。所有产品能效等级统一分为三级（1级最高），3级为能效限定值即市场准入门槛。各品类热效率能效限定值（3级）为：电饭锅73%~80%（因功率而异）、电压力锅60%~72%（因容积而异）、电炖锅40%~80%（因功率而异）、电水壶≥80%、电磁灶≥84%或≥86%（因加热单元功率和线圈类型而异）、微波炉≥54%。标准新增电炖锅/电炖盅和电水壶的能效要求，填补了此前标准空白。标准由全国能源基础与管理标准化技术委员会（SAC/TC20）归口，中国标准化研究院牵头联合67家单位起草。</t>
        </is>
      </c>
      <c r="K144" s="305" t="inlineStr">
        <is>
          <t>能源效率；节能</t>
        </is>
      </c>
      <c r="L144" s="305" t="inlineStr">
        <is>
          <t>直接</t>
        </is>
      </c>
      <c r="M144" s="305" t="inlineStr">
        <is>
          <t>供给侧</t>
        </is>
      </c>
      <c r="N144" s="305" t="inlineStr">
        <is>
          <t>中国</t>
        </is>
      </c>
      <c r="O144" s="305" t="inlineStr">
        <is>
          <t>国家</t>
        </is>
      </c>
      <c r="P144" s="305" t="inlineStr">
        <is>
          <t>N/A</t>
        </is>
      </c>
      <c r="Q144" s="305" t="inlineStr">
        <is>
          <t>18/02/2008</t>
        </is>
      </c>
      <c r="R144" s="305" t="inlineStr">
        <is>
          <t>01/09/2008</t>
        </is>
      </c>
      <c r="S144" s="305" t="inlineStr">
        <is>
          <t>N/A</t>
        </is>
      </c>
      <c r="T144" s="305" t="inlineStr">
        <is>
          <t>23/08/2024</t>
        </is>
      </c>
      <c r="U144" s="305" t="inlineStr">
        <is>
          <t>2024年8月23日发布GB 21456-2024替代GB 21456-2014，整合4项旧标准（GB 21456-2014、GB 12021.6-2017、GB 24849-2017、GB 39177-2020），统一覆盖6类厨房电器，能效等级由5级调整为3级，新增电炖锅/电炖盅和电水壶的能效要求</t>
        </is>
      </c>
      <c r="V144" s="305">
        <f>IF(R144="","生效",IF(R144="N/A","生效",IF(TODAY()&lt;DATE(VALUE(RIGHT(R144,4)),VALUE(MID(R144,4,2)),VALUE(LEFT(R144,2))),"计划实施",IF(S144="","生效",IF(S144="N/A","生效",IF(TODAY()&lt;DATE(VALUE(RIGHT(S144,4)),VALUE(MID(S144,4,2)),VALUE(LEFT(S144,2))),"生效","已终止"))))))</f>
        <v/>
      </c>
      <c r="W144" s="305" t="inlineStr">
        <is>
          <t>国家市场监督管理总局；国家标准化管理委员会</t>
        </is>
      </c>
      <c r="X144" s="305" t="inlineStr">
        <is>
          <t>家用和类似用途厨房电器</t>
        </is>
      </c>
      <c r="Y144" s="305" t="inlineStr">
        <is>
          <t>新建</t>
        </is>
      </c>
      <c r="Z144" s="305" t="inlineStr">
        <is>
          <t>六类家用及类似用途厨房电器，额定电压不超过交流250V：1）电饭锅（额定功率≤2200W）；2）电压力锅（额定功率≤2200W，容积≤10L，蒸煮压力40kPa~140kPa表压）；3）电炖锅及电炖盅（额定功率≤2200W）；4）电水壶（无自动注水功能）；5）电磁灶（每个加热单元额定功率700W~3500W）；6）微波炉（含组合型，最大额定输入功率≤2500W）。不适用于商用电磁灶、工频电磁灶和凹灶、商用/工业微波炉、带抽油烟机的微波炉。</t>
        </is>
      </c>
      <c r="AA144" s="305" t="inlineStr">
        <is>
          <t>N/A</t>
        </is>
      </c>
      <c r="AB144" s="305" t="inlineStr">
        <is>
          <t>N/A</t>
        </is>
      </c>
      <c r="AC144" s="305" t="inlineStr">
        <is>
          <t>企业</t>
        </is>
      </c>
      <c r="AD144" s="305" t="inlineStr">
        <is>
          <t>在中国境内生产、进口或销售上述六类厨房电器产品的生产企业和进口商。</t>
        </is>
      </c>
      <c r="AE144" s="305" t="inlineStr">
        <is>
          <t>生产；销售；进口</t>
        </is>
      </c>
      <c r="AF144" s="305" t="inlineStr">
        <is>
          <t>上述六类厨房电器产品的生产、进口和销售活动。产品须达到标准规定的能效限定值（3级）方可进入市场。</t>
        </is>
      </c>
      <c r="AG144" s="305" t="inlineStr">
        <is>
          <t>3级</t>
        </is>
      </c>
      <c r="AH144" s="305" t="inlineStr">
        <is>
          <t>能效等级</t>
        </is>
      </c>
      <c r="AI144" s="305" t="inlineStr">
        <is>
          <t>各类厨房电器最低能效须达到3级能效限定值方可进入市场；1级和2级为自愿性更高能效等级。各品类3级热效率限定值：电饭锅73%~80%（因功率而异），电压力锅60%~72%（因容积而异），电炖锅40%~80%（因功率而异），电水壶≥80%，电磁灶≥84%或≥86%（因加热单元而异），微波炉≥54%。1级产品待机功率普遍要求≤1.0W（无网络模式）。</t>
        </is>
      </c>
      <c r="AJ144" s="305" t="inlineStr">
        <is>
          <t>1）上述六类厨房电器须达到标准规定的能效限定值（3级）方可生产、进口或销售；2）产品须标注能效等级标识；3）能效等级分为1级（最高）、2级、3级，3级为市场准入最低要求；4）各品类具体要求因产品类型、功率、容积等参数而异，详见标准正文。</t>
        </is>
      </c>
      <c r="AK144" s="305" t="inlineStr">
        <is>
          <t>N/A</t>
        </is>
      </c>
      <c r="AL144" s="305" t="inlineStr">
        <is>
          <t>N/A</t>
        </is>
      </c>
      <c r="AM144" s="305" t="inlineStr">
        <is>
          <t>政府机构开展的监督检查</t>
        </is>
      </c>
      <c r="AN144" s="305" t="inlineStr">
        <is>
          <t>市场监督管理部门对厨房电器产品进行能效标识监督检查和产品质量监督抽查。检查内容包括能效等级标注的准确性、产品实际能效是否符合标称等级、是否符合强制性能效限定值要求等。</t>
        </is>
      </c>
      <c r="AO144" s="305" t="inlineStr">
        <is>
          <t>合规命令；罚款</t>
        </is>
      </c>
      <c r="AP144" s="305" t="inlineStr">
        <is>
          <t>对生产、进口、销售不符合强制性能效标准的厨房电器产品的，由市场监督管理部门责令停止生产、进口、销售，没收违法所得，并处罚款；情节严重的，吊销营业执照。</t>
        </is>
      </c>
      <c r="AQ144" s="305" t="inlineStr">
        <is>
          <t>其他激励或支持</t>
        </is>
      </c>
      <c r="AR144" s="305" t="inlineStr">
        <is>
          <t>国家鼓励生产和使用1级、2级高效厨房电器产品；通过节能产品认证、政府绿色采购等措施引导高效厨房电器市场推广。</t>
        </is>
      </c>
      <c r="AS144" s="305" t="inlineStr">
        <is>
          <t>N/A</t>
        </is>
      </c>
      <c r="AT144" s="305" t="inlineStr">
        <is>
          <t>N/A</t>
        </is>
      </c>
      <c r="AU144" s="305" t="inlineStr">
        <is>
          <t>C27</t>
        </is>
      </c>
      <c r="AV144" s="305" t="inlineStr">
        <is>
          <t>CO2</t>
        </is>
      </c>
      <c r="AW144" s="305" t="inlineStr">
        <is>
          <t>正向</t>
        </is>
      </c>
      <c r="AX144" s="305" t="inlineStr">
        <is>
          <t>节能；产业发展</t>
        </is>
      </c>
      <c r="AY144" s="305" t="inlineStr">
        <is>
          <t>GB 21456-2024 家用和类似用途厨房电器能效限定值及能效等级</t>
        </is>
      </c>
      <c r="AZ144" s="305" t="inlineStr">
        <is>
          <t>https://openstd.samr.gov.cn/bzgk/std/newGbInfo?hcno=F966E2FC4C7AB718356847B0DB1045E4</t>
        </is>
      </c>
      <c r="BA144" s="305" t="inlineStr">
        <is>
          <t>https://openstd.samr.gov.cn/bzgk/gb/newGbInfo?hcno=52B4F1B4AF23FC48DB20AD0A3EA935A4(GB 21456-2014)</t>
        </is>
      </c>
    </row>
    <row r="145">
      <c r="A145" s="305" t="inlineStr">
        <is>
          <t>CHNPRFMECI02S000</t>
        </is>
      </c>
      <c r="B145" s="305" t="inlineStr">
        <is>
          <t>工具</t>
        </is>
      </c>
      <c r="C145" s="305" t="inlineStr">
        <is>
          <t>绩效标准</t>
        </is>
      </c>
      <c r="D145" s="305" t="inlineStr">
        <is>
          <t>烹饪系统最低能源绩效标准（MEPS）</t>
        </is>
      </c>
      <c r="E145" s="305" t="inlineStr">
        <is>
          <t>建筑</t>
        </is>
      </c>
      <c r="F145" s="305" t="inlineStr">
        <is>
          <t>商用厨房；餐饮服务</t>
        </is>
      </c>
      <c r="G145" s="305" t="inlineStr">
        <is>
          <t>商用电磁灶能效限定值及能效等级</t>
        </is>
      </c>
      <c r="H145" s="305" t="inlineStr">
        <is>
          <t>Minimum Allowable Values of Energy Efficiency and Energy Efficiency Grades for Commercial Induction Cookers</t>
        </is>
      </c>
      <c r="I145" s="305" t="inlineStr">
        <is>
          <t>N/A</t>
        </is>
      </c>
      <c r="J145" s="305" t="inlineStr">
        <is>
          <t>GB 40876-2021《商用电磁灶能效限定值及能效等级》是强制性国家标准，于2021年10月11日发布，2022年11月1日实施。该标准适用于单个或多个加热单元的商用电磁灶，单个加热单元额定功率≤35kW，额定电压≤450V。不适用于家用电磁灶、特殊环境（腐蚀性/易爆）电磁灶、室外用电磁灶等。标准将商用电磁灶加热单元能效等级分为三级（1级最高），3级为能效限定值即强制市场准入门槛。热效率要求因加热单元功率而异：&lt;8kW的3级≥86%、2级≥88%、1级≥90%；8kW~&lt;18kW的3级≥88%、2级≥90%、1级≥92%；18kW~35kW的3级≥90%、2级≥92%、1级≥94%。多个加热单元的电磁灶以各加热单元中最低能效等级作为整机能效等级。该标准是商用电磁灶领域首个能效强制性国家标准，填补了该品类能效监管的空白。标准由全国能源基础与管理标准化技术委员会（SAC/TC20）归口，中华全国工商业联合会厨具业商会、中国标准化研究院等30余家单位起草。</t>
        </is>
      </c>
      <c r="K145" s="305" t="inlineStr">
        <is>
          <t>能源效率；节能</t>
        </is>
      </c>
      <c r="L145" s="305" t="inlineStr">
        <is>
          <t>直接</t>
        </is>
      </c>
      <c r="M145" s="305" t="inlineStr">
        <is>
          <t>供给侧</t>
        </is>
      </c>
      <c r="N145" s="305" t="inlineStr">
        <is>
          <t>中国</t>
        </is>
      </c>
      <c r="O145" s="305" t="inlineStr">
        <is>
          <t>国家</t>
        </is>
      </c>
      <c r="P145" s="305" t="inlineStr">
        <is>
          <t>N/A</t>
        </is>
      </c>
      <c r="Q145" s="305" t="inlineStr">
        <is>
          <t>11/10/2021</t>
        </is>
      </c>
      <c r="R145" s="305" t="inlineStr">
        <is>
          <t>01/11/2022</t>
        </is>
      </c>
      <c r="S145" s="305" t="inlineStr">
        <is>
          <t>N/A</t>
        </is>
      </c>
      <c r="T145" s="305" t="inlineStr">
        <is>
          <t>N/A</t>
        </is>
      </c>
      <c r="U145" s="305" t="inlineStr">
        <is>
          <t>N/A</t>
        </is>
      </c>
      <c r="V145" s="305">
        <f>IF(R145="","生效",IF(R145="N/A","生效",IF(TODAY()&lt;DATE(VALUE(RIGHT(R145,4)),VALUE(MID(R145,4,2)),VALUE(LEFT(R145,2))),"计划实施",IF(S145="","生效",IF(S145="N/A","生效",IF(TODAY()&lt;DATE(VALUE(RIGHT(S145,4)),VALUE(MID(S145,4,2)),VALUE(LEFT(S145,2))),"生效","已终止"))))))</f>
        <v/>
      </c>
      <c r="W145" s="305" t="inlineStr">
        <is>
          <t>国家市场监督管理总局；国家标准化管理委员会</t>
        </is>
      </c>
      <c r="X145" s="305" t="inlineStr">
        <is>
          <t>商用电磁灶</t>
        </is>
      </c>
      <c r="Y145" s="305" t="inlineStr">
        <is>
          <t>新建</t>
        </is>
      </c>
      <c r="Z145" s="305" t="inlineStr">
        <is>
          <t>单个或多个加热单元的商用电磁灶，单个加热单元额定功率≤35kW，额定电压≤450V。包括平头炉、煲仔炉、煮面炉、海鲜蒸柜等商用电磁灶产品。不适用于家用电磁灶、特殊环境（腐蚀性/易爆气体）用电磁灶、室外用电磁灶等。</t>
        </is>
      </c>
      <c r="AA145" s="305" t="inlineStr">
        <is>
          <t>N/A</t>
        </is>
      </c>
      <c r="AB145" s="305" t="inlineStr">
        <is>
          <t>N/A</t>
        </is>
      </c>
      <c r="AC145" s="305" t="inlineStr">
        <is>
          <t>企业</t>
        </is>
      </c>
      <c r="AD145" s="305" t="inlineStr">
        <is>
          <t>在中国境内生产、进口或销售商用电磁灶产品的生产企业和进口商。</t>
        </is>
      </c>
      <c r="AE145" s="305" t="inlineStr">
        <is>
          <t>生产；销售；进口</t>
        </is>
      </c>
      <c r="AF145" s="305" t="inlineStr">
        <is>
          <t>商用电磁灶产品的生产、进口和销售活动。产品须达到标准规定的能效限定值方可进入市场。</t>
        </is>
      </c>
      <c r="AG145" s="305" t="inlineStr">
        <is>
          <t>3级</t>
        </is>
      </c>
      <c r="AH145" s="305" t="inlineStr">
        <is>
          <t>能效等级（热效率）</t>
        </is>
      </c>
      <c r="AI145" s="305" t="inlineStr">
        <is>
          <t>商用电磁灶加热单元热效率能效等级分为三级（1级最高）：&lt;8kW：1级≥90%、2级≥88%、3级（限定值）≥86%；8kW~&lt;18kW：1级≥92%、2级≥90%、3级（限定值）≥88%；18kW~35kW：1级≥94%、2级≥92%、3级（限定值）≥90%。多加热单元产品以最低能效等级作为整机能效等级。3级为能效限定值即强制市场准入门槛。</t>
        </is>
      </c>
      <c r="AJ145" s="305" t="inlineStr">
        <is>
          <t>1）商用电磁灶须达到标准规定的能效限定值（3级）方可生产、进口或销售；2）产品须标注能效等级标识；3）能效等级分为1级（最高）、2级、3级，3级为市场准入最低要求；4）多加热单元产品以最低能效等级作为整机能效等级。</t>
        </is>
      </c>
      <c r="AK145" s="305" t="inlineStr">
        <is>
          <t>N/A</t>
        </is>
      </c>
      <c r="AL145" s="305" t="inlineStr">
        <is>
          <t>N/A</t>
        </is>
      </c>
      <c r="AM145" s="305" t="inlineStr">
        <is>
          <t>政府机构开展的监督检查</t>
        </is>
      </c>
      <c r="AN145" s="305" t="inlineStr">
        <is>
          <t>市场监督管理部门对商用电磁灶产品进行能效标识监督检查和产品质量监督抽查。检查内容包括能效等级标注的准确性、产品实际热效率是否符合标称等级等。</t>
        </is>
      </c>
      <c r="AO145" s="305" t="inlineStr">
        <is>
          <t>合规命令；罚款</t>
        </is>
      </c>
      <c r="AP145" s="305" t="inlineStr">
        <is>
          <t>对生产、进口、销售不符合强制性能效标准的商用电磁灶产品的，由市场监督管理部门责令停止生产、进口、销售，没收违法所得，并处罚款；情节严重的，吊销营业执照。</t>
        </is>
      </c>
      <c r="AQ145" s="305" t="inlineStr">
        <is>
          <t>其他激励或支持</t>
        </is>
      </c>
      <c r="AR145" s="305" t="inlineStr">
        <is>
          <t>国家鼓励生产和使用1级、2级高效商用电磁灶产品；通过节能产品认证、政府绿色采购等措施引导高效商用厨房设备市场推广。</t>
        </is>
      </c>
      <c r="AS145" s="305" t="inlineStr">
        <is>
          <t>N/A</t>
        </is>
      </c>
      <c r="AT145" s="305" t="inlineStr">
        <is>
          <t>N/A</t>
        </is>
      </c>
      <c r="AU145" s="305" t="inlineStr">
        <is>
          <t>C27; I56</t>
        </is>
      </c>
      <c r="AV145" s="305" t="inlineStr">
        <is>
          <t>CO2</t>
        </is>
      </c>
      <c r="AW145" s="305" t="inlineStr">
        <is>
          <t>正向</t>
        </is>
      </c>
      <c r="AX145" s="305" t="inlineStr">
        <is>
          <t>节能；产业发展</t>
        </is>
      </c>
      <c r="AY145" s="305" t="inlineStr">
        <is>
          <t>GB 40876-2021 商用电磁灶能效限定值及能效等级</t>
        </is>
      </c>
      <c r="AZ145" s="305" t="inlineStr">
        <is>
          <t>https://openstd.samr.gov.cn/bzgk/std/newGbInfo?hcno=F41CB500B7F8DABB9EA55F2A29AD326B</t>
        </is>
      </c>
      <c r="BA145" s="305" t="inlineStr">
        <is>
          <t>N/A</t>
        </is>
      </c>
    </row>
    <row r="146">
      <c r="A146" s="305" t="inlineStr">
        <is>
          <t>CHNPRFMECI03S000</t>
        </is>
      </c>
      <c r="B146" s="305" t="inlineStr">
        <is>
          <t>工具</t>
        </is>
      </c>
      <c r="C146" s="305" t="inlineStr">
        <is>
          <t>绩效标准</t>
        </is>
      </c>
      <c r="D146" s="305" t="inlineStr">
        <is>
          <t>烹饪系统最低能源绩效标准（MEPS）</t>
        </is>
      </c>
      <c r="E146" s="305" t="inlineStr">
        <is>
          <t>建筑</t>
        </is>
      </c>
      <c r="F146" s="305" t="inlineStr">
        <is>
          <t>家用厨房；商用厨房；餐饮服务</t>
        </is>
      </c>
      <c r="G146" s="305" t="inlineStr">
        <is>
          <t>燃气灶具能效限定值及能效等级</t>
        </is>
      </c>
      <c r="H146" s="305" t="inlineStr">
        <is>
          <t>Minimum Allowable Values of Energy Efficiency and Energy Efficiency Grades for Gas Cooking Appliances</t>
        </is>
      </c>
      <c r="I146" s="305" t="inlineStr">
        <is>
          <t>N/A</t>
        </is>
      </c>
      <c r="J146" s="305" t="inlineStr">
        <is>
          <t>GB 30720-2025《燃气灶具能效限定值及能效等级》是强制性国家标准，于2025年2月28日发布，2026年3月1日实施。该标准整合替代了GB 30720-2014《家用燃气灶具能效限定值及能效等级》和GB 30531-2014《商用燃气灶具能效限定值及能效等级》，实现家用与商用燃气灶具能效标准的统一。标准适用范围包括：家用燃气灶（嵌入式/台式，单个燃烧器额定热负荷≤5.23kW）、家用集成灶（单个燃烧器额定热负荷≤5.23kW）；商用炒菜灶（额定热负荷≤60kW）、商用大锅灶（额定热负荷≤80kW）、商用蒸箱及蒸汽发生器（额定热负荷≤80kW）。不适用于交通工具中使用的燃气灶具。能效等级统一分为三级（1级最高），3级为能效限定值即强制市场准入门槛。家用灶具热效率限定值（3级）：嵌入式/台式≥60%，集成灶≥60%；1级：嵌入式/台式≥68%，集成灶≥65%。商用灶具热效率限定值（3级）：炒菜灶≥27%、大锅灶≥50%、蒸箱≥70%；1级：炒菜灶≥50%、大锅灶≥75%、蒸箱≥94%。新标准统一了家商用灶具的能效评价体系，较旧标准各等级热效率均有提升。</t>
        </is>
      </c>
      <c r="K146" s="305" t="inlineStr">
        <is>
          <t>能源效率；节能</t>
        </is>
      </c>
      <c r="L146" s="305" t="inlineStr">
        <is>
          <t>直接</t>
        </is>
      </c>
      <c r="M146" s="305" t="inlineStr">
        <is>
          <t>供给侧</t>
        </is>
      </c>
      <c r="N146" s="305" t="inlineStr">
        <is>
          <t>中国</t>
        </is>
      </c>
      <c r="O146" s="305" t="inlineStr">
        <is>
          <t>国家</t>
        </is>
      </c>
      <c r="P146" s="305" t="inlineStr">
        <is>
          <t>N/A</t>
        </is>
      </c>
      <c r="Q146" s="305" t="inlineStr">
        <is>
          <t>27/03/2014</t>
        </is>
      </c>
      <c r="R146" s="305" t="inlineStr">
        <is>
          <t>01/04/2015</t>
        </is>
      </c>
      <c r="S146" s="305" t="inlineStr">
        <is>
          <t>N/A</t>
        </is>
      </c>
      <c r="T146" s="305" t="inlineStr">
        <is>
          <t>28/02/2025</t>
        </is>
      </c>
      <c r="U146" s="305" t="inlineStr">
        <is>
          <t>2025年2月28日发布GB 30720-2025整合替代GB 30720-2014（家用燃气灶）和GB 30531-2014（商用燃气灶），统一家用与商用燃气灶能效评价体系，各等级热效率均有提升</t>
        </is>
      </c>
      <c r="V146" s="305">
        <f>IF(R146="","生效",IF(R146="N/A","生效",IF(TODAY()&lt;DATE(VALUE(RIGHT(R146,4)),VALUE(MID(R146,4,2)),VALUE(LEFT(R146,2))),"计划实施",IF(S146="","生效",IF(S146="N/A","生效",IF(TODAY()&lt;DATE(VALUE(RIGHT(S146,4)),VALUE(MID(S146,4,2)),VALUE(LEFT(S146,2))),"生效","已终止"))))))</f>
        <v/>
      </c>
      <c r="W146" s="305" t="inlineStr">
        <is>
          <t>国家市场监督管理总局；国家标准化管理委员会</t>
        </is>
      </c>
      <c r="X146" s="305" t="inlineStr">
        <is>
          <t>燃气灶具</t>
        </is>
      </c>
      <c r="Y146" s="305" t="inlineStr">
        <is>
          <t>新建</t>
        </is>
      </c>
      <c r="Z146" s="305" t="inlineStr">
        <is>
          <t>家用燃气灶具：嵌入式/台式燃气灶和集成灶，使用城镇燃气，单个燃烧器额定热负荷≤5.23kW。商用燃气灶具：炒菜灶（额定热负荷≤60kW）、大锅灶（额定热负荷≤80kW）、蒸箱及蒸汽发生器（水胆式/蒸汽发生式，额定热负荷≤80kW）。使用城镇燃气（天然气、液化石油气、人工煤气）。不适用于交通工具中使用的燃气灶具。</t>
        </is>
      </c>
      <c r="AA146" s="305" t="inlineStr">
        <is>
          <t>N/A</t>
        </is>
      </c>
      <c r="AB146" s="305" t="inlineStr">
        <is>
          <t>N/A</t>
        </is>
      </c>
      <c r="AC146" s="305" t="inlineStr">
        <is>
          <t>企业</t>
        </is>
      </c>
      <c r="AD146" s="305" t="inlineStr">
        <is>
          <t>在中国境内生产、进口或销售家用和商用燃气灶具产品的生产企业和进口商。</t>
        </is>
      </c>
      <c r="AE146" s="305" t="inlineStr">
        <is>
          <t>生产；销售；进口</t>
        </is>
      </c>
      <c r="AF146" s="305" t="inlineStr">
        <is>
          <t>家用和商用燃气灶具产品的生产、进口和销售活动。产品须达到标准规定的能效限定值方可进入市场。</t>
        </is>
      </c>
      <c r="AG146" s="305" t="inlineStr">
        <is>
          <t>3级</t>
        </is>
      </c>
      <c r="AH146" s="305" t="inlineStr">
        <is>
          <t>能效等级（热效率）</t>
        </is>
      </c>
      <c r="AI146" s="305" t="inlineStr">
        <is>
          <t>燃气灶具热效率能效等级分为三级（1级最高）：家用嵌入式/台式：1级≥68%、2级≥64%、3级（限定值）≥60%；家用集成灶：1级≥65%、2级≥63%、3级（限定值）≥60%；商用炒菜灶：1级≥50%、2级≥45%、3级（限定值）≥27%；商用大锅灶：1级≥75%、2级≥65%、3级（限定值）≥50%；商用蒸箱：1级≥94%、2级≥85%、3级（限定值）≥70%。3级为能效限定值即强制市场准入门槛，不低于该等级方可出厂销售。较旧标准（GB 30720-2014、GB 30531-2014）各等级热效率均有提升。</t>
        </is>
      </c>
      <c r="AJ146" s="305" t="inlineStr">
        <is>
          <t>1）家用和商用燃气灶具须达到标准规定的能效限定值（3级）方可生产、进口或销售；2）产品须标注能效等级标识；3）能效等级分为1级（最高）、2级、3级，3级为市场准入最低要求；4）各品类具体要求因灶具类型和额定热负荷而异，详见标准正文。</t>
        </is>
      </c>
      <c r="AK146" s="305" t="inlineStr">
        <is>
          <t>N/A</t>
        </is>
      </c>
      <c r="AL146" s="305" t="inlineStr">
        <is>
          <t>N/A</t>
        </is>
      </c>
      <c r="AM146" s="305" t="inlineStr">
        <is>
          <t>政府机构开展的监督检查</t>
        </is>
      </c>
      <c r="AN146" s="305" t="inlineStr">
        <is>
          <t>市场监督管理部门对燃气灶具产品进行能效标识监督检查和产品质量监督抽查。检查内容包括能效等级标注的准确性、产品实际热效率是否符合标称等级等。</t>
        </is>
      </c>
      <c r="AO146" s="305" t="inlineStr">
        <is>
          <t>合规命令；罚款</t>
        </is>
      </c>
      <c r="AP146" s="305" t="inlineStr">
        <is>
          <t>对生产、进口、销售不符合强制性能效标准的燃气灶具产品的，由市场监督管理部门责令停止生产、进口、销售，没收违法所得，并处罚款；情节严重的，吊销营业执照。</t>
        </is>
      </c>
      <c r="AQ146" s="305" t="inlineStr">
        <is>
          <t>其他激励或支持</t>
        </is>
      </c>
      <c r="AR146" s="305" t="inlineStr">
        <is>
          <t>国家鼓励生产和使用1级、2级高效燃气灶具产品；通过节能产品认证、政府绿色采购等措施引导高效燃气灶具市场推广。</t>
        </is>
      </c>
      <c r="AS146" s="305" t="inlineStr">
        <is>
          <t>N/A</t>
        </is>
      </c>
      <c r="AT146" s="305" t="inlineStr">
        <is>
          <t>N/A</t>
        </is>
      </c>
      <c r="AU146" s="305" t="inlineStr">
        <is>
          <t>C27; I56</t>
        </is>
      </c>
      <c r="AV146" s="305" t="inlineStr">
        <is>
          <t>CO2</t>
        </is>
      </c>
      <c r="AW146" s="305" t="inlineStr">
        <is>
          <t>正向</t>
        </is>
      </c>
      <c r="AX146" s="305" t="inlineStr">
        <is>
          <t>节能；产业发展</t>
        </is>
      </c>
      <c r="AY146" s="305" t="inlineStr">
        <is>
          <t>GB 30720-2025 燃气灶具能效限定值及能效等级</t>
        </is>
      </c>
      <c r="AZ146" s="305" t="inlineStr">
        <is>
          <t>https://openstd.samr.gov.cn/bzgk/std/newGbInfo?hcno=A08D277916FB2DA497FD348DD124C148</t>
        </is>
      </c>
      <c r="BA146" s="305" t="inlineStr">
        <is>
          <t>https://openstd.samr.gov.cn/bzgk/std/newGbInfo?hcno=6AAE80A07698D1E42B6C8ED512D84868(GB 30720-2014); https://openstd.samr.gov.cn/bzgk/gb/newGbInfo?hcno=DF575E5EED1AD054D11FD3ACAC964190 (GB 30531-2014)</t>
        </is>
      </c>
    </row>
    <row r="147">
      <c r="A147" s="305" t="inlineStr">
        <is>
          <t>CHNPRFMELI01S000</t>
        </is>
      </c>
      <c r="B147" s="305" t="inlineStr">
        <is>
          <t>工具</t>
        </is>
      </c>
      <c r="C147" s="305" t="inlineStr">
        <is>
          <t>绩效标准</t>
        </is>
      </c>
      <c r="D147" s="305" t="inlineStr">
        <is>
          <t>照明系统最低能源绩效标准（MEPS）</t>
        </is>
      </c>
      <c r="E147" s="305" t="inlineStr">
        <is>
          <t>建筑</t>
        </is>
      </c>
      <c r="F147" s="305" t="inlineStr">
        <is>
          <t>普通照明；荧光灯产品</t>
        </is>
      </c>
      <c r="G147" s="305" t="inlineStr">
        <is>
          <t>普通照明用荧光灯能效限定值及能效等级</t>
        </is>
      </c>
      <c r="H147" s="305" t="inlineStr">
        <is>
          <t>Minimum Allowable Values of Energy Efficiency and Energy Efficiency Grades of Fluorescent Lamps for General Lighting</t>
        </is>
      </c>
      <c r="I147" s="305" t="inlineStr">
        <is>
          <t>N/A</t>
        </is>
      </c>
      <c r="J147" s="305" t="inlineStr">
        <is>
          <t>GB 19044-2022《普通照明用荧光灯能效限定值及能效等级》是强制性国家标准，于2022年12月29日发布，2024年1月1日实施，替代GB 19044-2013等五项旧标准。适用于普通照明用荧光灯（包括自镇流荧光灯、双端荧光灯、单端荧光灯、单端无极荧光灯和自镇流无极荧光灯）的能效限定值及能效等级评定。能效等级分为3级（1级最高），3级为能效限定值即强制市场准入门槛。</t>
        </is>
      </c>
      <c r="K147" s="305" t="inlineStr">
        <is>
          <t>能源效率；节能</t>
        </is>
      </c>
      <c r="L147" s="305" t="inlineStr">
        <is>
          <t>直接</t>
        </is>
      </c>
      <c r="M147" s="305" t="inlineStr">
        <is>
          <t>供给侧</t>
        </is>
      </c>
      <c r="N147" s="305" t="inlineStr">
        <is>
          <t>中国</t>
        </is>
      </c>
      <c r="O147" s="305" t="inlineStr">
        <is>
          <t>国家</t>
        </is>
      </c>
      <c r="P147" s="305" t="inlineStr">
        <is>
          <t>N/A</t>
        </is>
      </c>
      <c r="Q147" s="305" t="inlineStr">
        <is>
          <t>09/06/2013</t>
        </is>
      </c>
      <c r="R147" s="305" t="inlineStr">
        <is>
          <t>01/10/2013</t>
        </is>
      </c>
      <c r="S147" s="305" t="inlineStr">
        <is>
          <t>N/A</t>
        </is>
      </c>
      <c r="T147" s="305" t="inlineStr">
        <is>
          <t>29/12/2022</t>
        </is>
      </c>
      <c r="U147" s="305" t="inlineStr">
        <is>
          <t>2022年12月29日发布GB 19044-2022替代GB 19044-2013，整合五项荧光灯能效标准，提高各级能效指标</t>
        </is>
      </c>
      <c r="V147" s="305">
        <f>IF(R147="","生效",IF(R147="N/A","生效",IF(TODAY()&lt;DATE(VALUE(RIGHT(R147,4)),VALUE(MID(R147,4,2)),VALUE(LEFT(R147,2))),"计划实施",IF(S147="","生效",IF(S147="N/A","生效",IF(TODAY()&lt;DATE(VALUE(RIGHT(S147,4)),VALUE(MID(S147,4,2)),VALUE(LEFT(S147,2))),"生效","已终止"))))))</f>
        <v/>
      </c>
      <c r="W147" s="305" t="inlineStr">
        <is>
          <t>国家市场监督管理总局；国家标准化管理委员会</t>
        </is>
      </c>
      <c r="X147" s="305" t="inlineStr">
        <is>
          <t>普通照明用荧光灯</t>
        </is>
      </c>
      <c r="Y147" s="305" t="inlineStr">
        <is>
          <t>新建</t>
        </is>
      </c>
      <c r="Z147" s="305" t="inlineStr">
        <is>
          <t>额定电压220V、频率50Hz，适用于家庭和类似场合普通照明用的自镇流荧光灯、双端荧光灯、单端荧光灯、单端无极荧光灯和自镇流无极荧光灯。</t>
        </is>
      </c>
      <c r="AA147" s="305" t="inlineStr">
        <is>
          <t>N/A</t>
        </is>
      </c>
      <c r="AB147" s="305" t="inlineStr">
        <is>
          <t>N/A</t>
        </is>
      </c>
      <c r="AC147" s="305" t="inlineStr">
        <is>
          <t>企业</t>
        </is>
      </c>
      <c r="AD147" s="305" t="inlineStr">
        <is>
          <t>在中国境内生产、进口或销售普通照明用荧光灯产品的生产企业和进口商。</t>
        </is>
      </c>
      <c r="AE147" s="305" t="inlineStr">
        <is>
          <t>生产；销售；进口</t>
        </is>
      </c>
      <c r="AF147" s="305" t="inlineStr">
        <is>
          <t>普通照明用荧光灯产品的生产、进口和销售活动。产品须达到标准规定的能效限定值（3级）方可进入市场。</t>
        </is>
      </c>
      <c r="AG147" s="305" t="inlineStr">
        <is>
          <t>3级</t>
        </is>
      </c>
      <c r="AH147" s="305" t="inlineStr">
        <is>
          <t>能效等级</t>
        </is>
      </c>
      <c r="AI147" s="305" t="inlineStr">
        <is>
          <t>荧光灯能效等级分为3级（1级最高），3级为能效限定值即市场准入最低要求。各类荧光灯按光效（lm/W）分级：自镇流荧光灯（3W~60W）3级光效43~65 lm/W；双端荧光灯（15W~80W）3级光效48~70 lm/W；单端荧光灯3级光效45~70 lm/W。</t>
        </is>
      </c>
      <c r="AJ147" s="305" t="inlineStr">
        <is>
          <t>1）普通照明用荧光灯须达到标准规定的能效限定值（3级）方可生产、进口或销售；2）产品须标注能效等级标识；3）能效等级分为1级（最高）、2级、3级，3级为市场准入最低要求。</t>
        </is>
      </c>
      <c r="AK147" s="305" t="inlineStr">
        <is>
          <t>N/A</t>
        </is>
      </c>
      <c r="AL147" s="305" t="inlineStr">
        <is>
          <t>N/A</t>
        </is>
      </c>
      <c r="AM147" s="305" t="inlineStr">
        <is>
          <t>政府机构开展的监督检查</t>
        </is>
      </c>
      <c r="AN147" s="305" t="inlineStr">
        <is>
          <t>市场监督管理部门对荧光灯产品进行能效标识监督检查和产品质量监督抽查。</t>
        </is>
      </c>
      <c r="AO147" s="305" t="inlineStr">
        <is>
          <t>合规命令；罚款</t>
        </is>
      </c>
      <c r="AP147" s="305" t="inlineStr">
        <is>
          <t>对生产、进口、销售不符合强制性能效标准的荧光灯产品的，由市场监督管理部门责令停止生产、进口、销售，没收违法所得，并处罚款；情节严重的，吊销营业执照。</t>
        </is>
      </c>
      <c r="AQ147" s="305" t="inlineStr">
        <is>
          <t>其他激励或支持</t>
        </is>
      </c>
      <c r="AR147" s="305" t="inlineStr">
        <is>
          <t>国家鼓励生产和使用1级、2级高效荧光灯产品；通过节能产品认证引导高效照明产品市场推广。</t>
        </is>
      </c>
      <c r="AS147" s="305" t="inlineStr">
        <is>
          <t>N/A</t>
        </is>
      </c>
      <c r="AT147" s="305" t="inlineStr">
        <is>
          <t>N/A</t>
        </is>
      </c>
      <c r="AU147" s="305" t="inlineStr">
        <is>
          <t>C27</t>
        </is>
      </c>
      <c r="AV147" s="305" t="inlineStr">
        <is>
          <t>CO2</t>
        </is>
      </c>
      <c r="AW147" s="305" t="inlineStr">
        <is>
          <t>正向</t>
        </is>
      </c>
      <c r="AX147" s="305" t="inlineStr">
        <is>
          <t>节能；产业发展</t>
        </is>
      </c>
      <c r="AY147" s="305" t="inlineStr">
        <is>
          <t>GB 19044-2022 普通照明用荧光灯能效限定值及能效等级</t>
        </is>
      </c>
      <c r="AZ147" s="305" t="inlineStr">
        <is>
          <t>https://openstd.samr.gov.cn/bzgk/std/newGbInfo?hcno=BFA70AFB28EC97BD4D037DDB48DD951B</t>
        </is>
      </c>
      <c r="BA147" s="305" t="inlineStr">
        <is>
          <t>GB 19044-2013（旧版）：https://openstd.samr.gov.cn/bzgk/gb/newGbInfo?hcno=3C402BFF875C000A2582F2FB6029C8C8</t>
        </is>
      </c>
    </row>
    <row r="148">
      <c r="A148" s="305" t="inlineStr">
        <is>
          <t>CHNPRFMELI02S000</t>
        </is>
      </c>
      <c r="B148" s="305" t="inlineStr">
        <is>
          <t>工具</t>
        </is>
      </c>
      <c r="C148" s="305" t="inlineStr">
        <is>
          <t>绩效标准</t>
        </is>
      </c>
      <c r="D148" s="305" t="inlineStr">
        <is>
          <t>照明系统最低能源绩效标准（MEPS）</t>
        </is>
      </c>
      <c r="E148" s="305" t="inlineStr">
        <is>
          <t>建筑；工业</t>
        </is>
      </c>
      <c r="F148" s="305" t="inlineStr">
        <is>
          <t>普通照明；气体放电灯配件</t>
        </is>
      </c>
      <c r="G148" s="305" t="inlineStr">
        <is>
          <t>普通照明用气体放电灯用镇流器能效限定值及能效等级</t>
        </is>
      </c>
      <c r="H148" s="305" t="inlineStr">
        <is>
          <t>Minimum Allowable Values of Energy Efficiency and Energy Efficiency Grades of Ballasts for Gas Discharge Lamps for General Lighting</t>
        </is>
      </c>
      <c r="I148" s="305" t="inlineStr">
        <is>
          <t>N/A</t>
        </is>
      </c>
      <c r="J148" s="305" t="inlineStr">
        <is>
          <t>GB 17896-2022《普通照明用气体放电灯用镇流器能效限定值及能效等级》是强制性国家标准，于2022年12月29日发布，2024年1月1日实施，替代GB 17896-2012、GB 29143-2012、GB 20053-2015和GB 19574-2004。适用于额定电压220V、频率50Hz交流电源供电的管形荧光灯、单端无极荧光灯、金属卤化物灯和高压钠灯用镇流器的能效等级和能效限定值。能效等级分为3级（1级最高），3级为能效限定值即强制市场准入门槛。</t>
        </is>
      </c>
      <c r="K148" s="305" t="inlineStr">
        <is>
          <t>能源效率；节能</t>
        </is>
      </c>
      <c r="L148" s="305" t="inlineStr">
        <is>
          <t>直接</t>
        </is>
      </c>
      <c r="M148" s="305" t="inlineStr">
        <is>
          <t>供给侧</t>
        </is>
      </c>
      <c r="N148" s="305" t="inlineStr">
        <is>
          <t>中国</t>
        </is>
      </c>
      <c r="O148" s="305" t="inlineStr">
        <is>
          <t>国家</t>
        </is>
      </c>
      <c r="P148" s="305" t="inlineStr">
        <is>
          <t>N/A</t>
        </is>
      </c>
      <c r="Q148" s="305" t="inlineStr">
        <is>
          <t>11/05/2012</t>
        </is>
      </c>
      <c r="R148" s="305" t="inlineStr">
        <is>
          <t>01/09/2012</t>
        </is>
      </c>
      <c r="S148" s="305" t="inlineStr">
        <is>
          <t>N/A</t>
        </is>
      </c>
      <c r="T148" s="305" t="inlineStr">
        <is>
          <t>29/12/2022</t>
        </is>
      </c>
      <c r="U148" s="305" t="inlineStr">
        <is>
          <t>2022年12月29日发布GB 17896-2022替代GB 17896-2012等四项旧标准，扩大适用范围至金属卤化物灯和高压钠灯用镇流器，提高各级能效指标</t>
        </is>
      </c>
      <c r="V148" s="305">
        <f>IF(R148="","生效",IF(R148="N/A","生效",IF(TODAY()&lt;DATE(VALUE(RIGHT(R148,4)),VALUE(MID(R148,4,2)),VALUE(LEFT(R148,2))),"计划实施",IF(S148="","生效",IF(S148="N/A","生效",IF(TODAY()&lt;DATE(VALUE(RIGHT(S148,4)),VALUE(MID(S148,4,2)),VALUE(LEFT(S148,2))),"生效","已终止"))))))</f>
        <v/>
      </c>
      <c r="W148" s="305" t="inlineStr">
        <is>
          <t>国家市场监督管理总局；国家标准化管理委员会</t>
        </is>
      </c>
      <c r="X148" s="305" t="inlineStr">
        <is>
          <t>气体放电灯用镇流器</t>
        </is>
      </c>
      <c r="Y148" s="305" t="inlineStr">
        <is>
          <t>新建</t>
        </is>
      </c>
      <c r="Z148" s="305" t="inlineStr">
        <is>
          <t>额定电压220V、频率50Hz交流电源供电，配合管形荧光灯、单端无极荧光灯、金属卤化物灯和高压钠灯使用的电感镇流器和电子镇流器。</t>
        </is>
      </c>
      <c r="AA148" s="305" t="inlineStr">
        <is>
          <t>N/A</t>
        </is>
      </c>
      <c r="AB148" s="305" t="inlineStr">
        <is>
          <t>N/A</t>
        </is>
      </c>
      <c r="AC148" s="305" t="inlineStr">
        <is>
          <t>企业</t>
        </is>
      </c>
      <c r="AD148" s="305" t="inlineStr">
        <is>
          <t>在中国境内生产、进口或销售气体放电灯用镇流器产品的生产企业和进口商。</t>
        </is>
      </c>
      <c r="AE148" s="305" t="inlineStr">
        <is>
          <t>生产；销售；进口</t>
        </is>
      </c>
      <c r="AF148" s="305" t="inlineStr">
        <is>
          <t>气体放电灯用镇流器产品的生产、进口和销售活动。产品须达到标准规定的能效限定值（3级）方可进入市场。</t>
        </is>
      </c>
      <c r="AG148" s="305" t="inlineStr">
        <is>
          <t>3级</t>
        </is>
      </c>
      <c r="AH148" s="305" t="inlineStr">
        <is>
          <t>能效等级</t>
        </is>
      </c>
      <c r="AI148" s="305" t="inlineStr">
        <is>
          <t>镇流器能效等级分为3级（1级最高），3级为能效限定值即市场准入最低要求。镇流器能效因数（BEF）按灯管类型和功率分级设定，电感镇流器和电子镇流器分别规定不同的能效限定值。</t>
        </is>
      </c>
      <c r="AJ148" s="305" t="inlineStr">
        <is>
          <t>1）气体放电灯用镇流器须达到标准规定的能效限定值（3级）方可生产、进口或销售；2）产品须标注能效等级标识；3）能效等级分为1级（最高）、2级、3级，3级为市场准入最低要求。</t>
        </is>
      </c>
      <c r="AK148" s="305" t="inlineStr">
        <is>
          <t>N/A</t>
        </is>
      </c>
      <c r="AL148" s="305" t="inlineStr">
        <is>
          <t>N/A</t>
        </is>
      </c>
      <c r="AM148" s="305" t="inlineStr">
        <is>
          <t>政府机构开展的监督检查</t>
        </is>
      </c>
      <c r="AN148" s="305" t="inlineStr">
        <is>
          <t>市场监督管理部门对镇流器产品进行能效标识监督检查和产品质量监督抽查。</t>
        </is>
      </c>
      <c r="AO148" s="305" t="inlineStr">
        <is>
          <t>合规命令；罚款</t>
        </is>
      </c>
      <c r="AP148" s="305" t="inlineStr">
        <is>
          <t>对生产、进口、销售不符合强制性能效标准的镇流器产品的，由市场监督管理部门责令停止生产、进口、销售，没收违法所得，并处罚款；情节严重的，吊销营业执照。</t>
        </is>
      </c>
      <c r="AQ148" s="305" t="inlineStr">
        <is>
          <t>其他激励或支持</t>
        </is>
      </c>
      <c r="AR148" s="305" t="inlineStr">
        <is>
          <t>国家鼓励生产和使用1级、2级高效镇流器产品；通过节能产品认证引导高效照明配件市场推广。</t>
        </is>
      </c>
      <c r="AS148" s="305" t="inlineStr">
        <is>
          <t>N/A</t>
        </is>
      </c>
      <c r="AT148" s="305" t="inlineStr">
        <is>
          <t>N/A</t>
        </is>
      </c>
      <c r="AU148" s="305" t="inlineStr">
        <is>
          <t>C27</t>
        </is>
      </c>
      <c r="AV148" s="305" t="inlineStr">
        <is>
          <t>CO2</t>
        </is>
      </c>
      <c r="AW148" s="305" t="inlineStr">
        <is>
          <t>正向</t>
        </is>
      </c>
      <c r="AX148" s="305" t="inlineStr">
        <is>
          <t>节能；产业发展</t>
        </is>
      </c>
      <c r="AY148" s="305" t="inlineStr">
        <is>
          <t>GB 17896-2022 普通照明用气体放电灯用镇流器能效限定值及能效等级</t>
        </is>
      </c>
      <c r="AZ148" s="305" t="inlineStr">
        <is>
          <t>https://openstd.samr.gov.cn/bzgk/std/newGbInfo?hcno=457A4B24896B86FB9B1135B2CE03B358</t>
        </is>
      </c>
      <c r="BA148" s="305" t="inlineStr">
        <is>
          <t>GB 17896-2012（旧版）：https://openstd.samr.gov.cn/bzgk/std/newGbInfo?hcno=0C3D4E4CE75360322AEE7E63ED3F7711</t>
        </is>
      </c>
    </row>
    <row r="149">
      <c r="A149" s="305" t="inlineStr">
        <is>
          <t>CHNPRFMELI03S000</t>
        </is>
      </c>
      <c r="B149" s="305" t="inlineStr">
        <is>
          <t>工具</t>
        </is>
      </c>
      <c r="C149" s="305" t="inlineStr">
        <is>
          <t>绩效标准</t>
        </is>
      </c>
      <c r="D149" s="305" t="inlineStr">
        <is>
          <t>照明系统最低能源绩效标准（MEPS）</t>
        </is>
      </c>
      <c r="E149" s="305" t="inlineStr">
        <is>
          <t>建筑</t>
        </is>
      </c>
      <c r="F149" s="305" t="inlineStr">
        <is>
          <t>普通照明；LED照明产品</t>
        </is>
      </c>
      <c r="G149" s="305" t="inlineStr">
        <is>
          <t>普通照明用 LED 平板灯能效限定值及能效等级</t>
        </is>
      </c>
      <c r="H149" s="305" t="inlineStr">
        <is>
          <t>Minimum Allowable Values of Energy Efficiency and Energy Efficiency Grades of LED Flat Panel Luminaires for General Lighting</t>
        </is>
      </c>
      <c r="I149" s="305" t="inlineStr">
        <is>
          <t>N/A</t>
        </is>
      </c>
      <c r="J149" s="305" t="inlineStr">
        <is>
          <t>GB 38450-2019《普通照明用LED平板灯能效限定值及能效等级》是强制性国家标准，于2019年12月31日发布，2021年1月1日实施。适用于以LED为光源，额定电压220V、频率50Hz，厚度不超过85mm的普通照明用LED平板灯（含LED光源及其控制装置，外置控制装置厚度不计入灯具厚度）。不适用于具有耗能的非照明附加功能、具有调光/调色功能或在连续发光面上带有彩色、图案或装饰件的LED平板灯。能效等级分为3级（1级最高），3级为能效限定值即强制市场准入门槛。</t>
        </is>
      </c>
      <c r="K149" s="305" t="inlineStr">
        <is>
          <t>能源效率；节能</t>
        </is>
      </c>
      <c r="L149" s="305" t="inlineStr">
        <is>
          <t>直接</t>
        </is>
      </c>
      <c r="M149" s="305" t="inlineStr">
        <is>
          <t>供给侧</t>
        </is>
      </c>
      <c r="N149" s="305" t="inlineStr">
        <is>
          <t>中国</t>
        </is>
      </c>
      <c r="O149" s="305" t="inlineStr">
        <is>
          <t>国家</t>
        </is>
      </c>
      <c r="P149" s="305" t="inlineStr">
        <is>
          <t>N/A</t>
        </is>
      </c>
      <c r="Q149" s="305" t="inlineStr">
        <is>
          <t>31/12/2019</t>
        </is>
      </c>
      <c r="R149" s="305" t="inlineStr">
        <is>
          <t>01/01/2021</t>
        </is>
      </c>
      <c r="S149" s="305" t="inlineStr">
        <is>
          <t>N/A</t>
        </is>
      </c>
      <c r="T149" s="305" t="inlineStr">
        <is>
          <t>N/A</t>
        </is>
      </c>
      <c r="U149" s="305" t="inlineStr">
        <is>
          <t>N/A</t>
        </is>
      </c>
      <c r="V149" s="305">
        <f>IF(R149="","生效",IF(R149="N/A","生效",IF(TODAY()&lt;DATE(VALUE(RIGHT(R149,4)),VALUE(MID(R149,4,2)),VALUE(LEFT(R149,2))),"计划实施",IF(S149="","生效",IF(S149="N/A","生效",IF(TODAY()&lt;DATE(VALUE(RIGHT(S149,4)),VALUE(MID(S149,4,2)),VALUE(LEFT(S149,2))),"生效","已终止"))))))</f>
        <v/>
      </c>
      <c r="W149" s="305" t="inlineStr">
        <is>
          <t>国家市场监督管理总局；国家标准化管理委员会</t>
        </is>
      </c>
      <c r="X149" s="305" t="inlineStr">
        <is>
          <t>LED平板灯</t>
        </is>
      </c>
      <c r="Y149" s="305" t="inlineStr">
        <is>
          <t>新建</t>
        </is>
      </c>
      <c r="Z149" s="305" t="inlineStr">
        <is>
          <t>以LED为光源，额定电压220V、频率50Hz，厚度不超过85mm的普通照明用LED平板灯（含LED光源及其控制装置）。不适用于具有非照明附加功能、调光/调色功能或带有彩色/图案/装饰件的产品。</t>
        </is>
      </c>
      <c r="AA149" s="305" t="inlineStr">
        <is>
          <t>N/A</t>
        </is>
      </c>
      <c r="AB149" s="305" t="inlineStr">
        <is>
          <t>N/A</t>
        </is>
      </c>
      <c r="AC149" s="305" t="inlineStr">
        <is>
          <t>企业</t>
        </is>
      </c>
      <c r="AD149" s="305" t="inlineStr">
        <is>
          <t>在中国境内生产、进口或销售LED平板灯产品的生产企业和进口商。</t>
        </is>
      </c>
      <c r="AE149" s="305" t="inlineStr">
        <is>
          <t>生产；销售；进口</t>
        </is>
      </c>
      <c r="AF149" s="305" t="inlineStr">
        <is>
          <t>LED平板灯产品的生产、进口和销售活动。产品须达到标准规定的能效限定值（3级）方可进入市场。</t>
        </is>
      </c>
      <c r="AG149" s="305" t="inlineStr">
        <is>
          <t>3级</t>
        </is>
      </c>
      <c r="AH149" s="305" t="inlineStr">
        <is>
          <t>能效等级</t>
        </is>
      </c>
      <c r="AI149" s="305" t="inlineStr">
        <is>
          <t>LED平板灯能效等级分为3级（1级最高），3级为能效限定值即市场准入最低要求。光效（lm/W）按额定功率和色温分级：≤60W暖色（&lt;3500K）3级≥75 lm/W，冷色（≥3500K）3级≥80 lm/W；&gt;60W暖色3级≥85 lm/W，冷色3级≥90 lm/W。</t>
        </is>
      </c>
      <c r="AJ149" s="305" t="inlineStr">
        <is>
          <t>1）LED平板灯须达到标准规定的能效限定值（3级）方可生产、进口或销售；2）产品须标注能效等级标识；3）能效等级分为1级（最高）、2级、3级，3级为市场准入最低要求。</t>
        </is>
      </c>
      <c r="AK149" s="305" t="inlineStr">
        <is>
          <t>N/A</t>
        </is>
      </c>
      <c r="AL149" s="305" t="inlineStr">
        <is>
          <t>N/A</t>
        </is>
      </c>
      <c r="AM149" s="305" t="inlineStr">
        <is>
          <t>政府机构开展的监督检查</t>
        </is>
      </c>
      <c r="AN149" s="305" t="inlineStr">
        <is>
          <t>市场监督管理部门对LED平板灯产品进行能效标识监督检查和产品质量监督抽查。</t>
        </is>
      </c>
      <c r="AO149" s="305" t="inlineStr">
        <is>
          <t>合规命令；罚款</t>
        </is>
      </c>
      <c r="AP149" s="305" t="inlineStr">
        <is>
          <t>对生产、进口、销售不符合强制性能效标准的LED平板灯产品的，由市场监督管理部门责令停止生产、进口、销售，没收违法所得，并处罚款；情节严重的，吊销营业执照。</t>
        </is>
      </c>
      <c r="AQ149" s="305" t="inlineStr">
        <is>
          <t>其他激励或支持</t>
        </is>
      </c>
      <c r="AR149" s="305" t="inlineStr">
        <is>
          <t>国家鼓励生产和使用1级、2级高效LED平板灯产品；通过节能产品认证引导高效LED照明产品市场推广。</t>
        </is>
      </c>
      <c r="AS149" s="305" t="inlineStr">
        <is>
          <t>N/A</t>
        </is>
      </c>
      <c r="AT149" s="305" t="inlineStr">
        <is>
          <t>N/A</t>
        </is>
      </c>
      <c r="AU149" s="305" t="inlineStr">
        <is>
          <t>C27</t>
        </is>
      </c>
      <c r="AV149" s="305" t="inlineStr">
        <is>
          <t>CO2</t>
        </is>
      </c>
      <c r="AW149" s="305" t="inlineStr">
        <is>
          <t>正向</t>
        </is>
      </c>
      <c r="AX149" s="305" t="inlineStr">
        <is>
          <t>节能；产业发展</t>
        </is>
      </c>
      <c r="AY149" s="305" t="inlineStr">
        <is>
          <t>GB 38450-2019 普通照明用LED平板灯能效限定值及能效等级</t>
        </is>
      </c>
      <c r="AZ149" s="305" t="inlineStr">
        <is>
          <t>https://openstd.samr.gov.cn/bzgk/std/newGbInfo?hcno=0A491803E2AE7670CD30ABB7049EF1F6</t>
        </is>
      </c>
      <c r="BA149" s="305" t="inlineStr">
        <is>
          <t>N/A</t>
        </is>
      </c>
    </row>
    <row r="150">
      <c r="A150" s="305" t="inlineStr">
        <is>
          <t>CHNPRFMELI04S000</t>
        </is>
      </c>
      <c r="B150" s="305" t="inlineStr">
        <is>
          <t>工具</t>
        </is>
      </c>
      <c r="C150" s="305" t="inlineStr">
        <is>
          <t>绩效标准</t>
        </is>
      </c>
      <c r="D150" s="305" t="inlineStr">
        <is>
          <t>照明系统最低能源绩效标准（MEPS）</t>
        </is>
      </c>
      <c r="E150" s="305" t="inlineStr">
        <is>
          <t>建筑</t>
        </is>
      </c>
      <c r="F150" s="305" t="inlineStr">
        <is>
          <t>室内照明；LED照明产品</t>
        </is>
      </c>
      <c r="G150" s="305" t="inlineStr">
        <is>
          <t>室内照明用 LED 产品能效限定值及能效等级</t>
        </is>
      </c>
      <c r="H150" s="305" t="inlineStr">
        <is>
          <t>Minimum Allowable Values of Energy Efficiency and Energy Efficiency Grades of LED Products for Indoor Lighting</t>
        </is>
      </c>
      <c r="I150" s="305" t="inlineStr">
        <is>
          <t>N/A</t>
        </is>
      </c>
      <c r="J150" s="305" t="inlineStr">
        <is>
          <t>GB 30255-2019《室内照明用LED产品能效限定值及能效等级》是强制性国家标准，于2019年4月4日发布，2020年11月1日实施，替代GB 30255-2013。适用于LED筒灯（光束角&gt;60°）、定向集成式LED灯（PAR16/PAR20/PAR30/PAR38系列，灯头GU10/B22/E14/E27）、非定向自镇流LED灯（2W~60W）。不适用于具有调光/调色功能或非照明附加功能的产品。能效等级分为3级（1级最高），3级为能效限定值即强制市场准入门槛。新版GB 30255-2026已发布（2026年2月27日），将于2027年9月1日实施，扩大产品范围并提高能效要求。</t>
        </is>
      </c>
      <c r="K150" s="305" t="inlineStr">
        <is>
          <t>能源效率；节能</t>
        </is>
      </c>
      <c r="L150" s="305" t="inlineStr">
        <is>
          <t>直接</t>
        </is>
      </c>
      <c r="M150" s="305" t="inlineStr">
        <is>
          <t>供给侧</t>
        </is>
      </c>
      <c r="N150" s="305" t="inlineStr">
        <is>
          <t>中国</t>
        </is>
      </c>
      <c r="O150" s="305" t="inlineStr">
        <is>
          <t>国家</t>
        </is>
      </c>
      <c r="P150" s="305" t="inlineStr">
        <is>
          <t>N/A</t>
        </is>
      </c>
      <c r="Q150" s="305" t="inlineStr">
        <is>
          <t>18/12/2013</t>
        </is>
      </c>
      <c r="R150" s="305" t="inlineStr">
        <is>
          <t>01/09/2014</t>
        </is>
      </c>
      <c r="S150" s="305" t="inlineStr">
        <is>
          <t>N/A</t>
        </is>
      </c>
      <c r="T150" s="305" t="inlineStr">
        <is>
          <t>04/04/2019</t>
        </is>
      </c>
      <c r="U150" s="305" t="inlineStr">
        <is>
          <t>2019年4月4日发布GB 30255-2019替代GB 30255-2013，扩大适用范围（新增LED筒灯和定向集成式LED灯），提高各级光效指标，新增显色指数和光通维持率要求</t>
        </is>
      </c>
      <c r="V150" s="305">
        <f>IF(R150="","生效",IF(R150="N/A","生效",IF(TODAY()&lt;DATE(VALUE(RIGHT(R150,4)),VALUE(MID(R150,4,2)),VALUE(LEFT(R150,2))),"计划实施",IF(S150="","生效",IF(S150="N/A","生效",IF(TODAY()&lt;DATE(VALUE(RIGHT(S150,4)),VALUE(MID(S150,4,2)),VALUE(LEFT(S150,2))),"生效","已终止"))))))</f>
        <v/>
      </c>
      <c r="W150" s="305" t="inlineStr">
        <is>
          <t>国家市场监督管理总局；国家标准化管理委员会</t>
        </is>
      </c>
      <c r="X150" s="305" t="inlineStr">
        <is>
          <t>室内照明用LED产品</t>
        </is>
      </c>
      <c r="Y150" s="305" t="inlineStr">
        <is>
          <t>新建</t>
        </is>
      </c>
      <c r="Z150" s="305" t="inlineStr">
        <is>
          <t>LED筒灯（AC ≤250V、50Hz，额定功率≥2W，光束角&gt;60°）；定向集成式LED灯（AC 220V、50Hz，灯头GU10/B22/E14/E27，PAR16/PAR20/PAR30/PAR38系列）；非定向自镇流LED灯（AC 220V、50Hz，2W≤功率≤60W）。不适用于具有调光/调色功能或非照明附加功能的产品。</t>
        </is>
      </c>
      <c r="AA150" s="305" t="inlineStr">
        <is>
          <t>N/A</t>
        </is>
      </c>
      <c r="AB150" s="305" t="inlineStr">
        <is>
          <t>N/A</t>
        </is>
      </c>
      <c r="AC150" s="305" t="inlineStr">
        <is>
          <t>企业</t>
        </is>
      </c>
      <c r="AD150" s="305" t="inlineStr">
        <is>
          <t>在中国境内生产、进口或销售室内照明用LED产品的生产企业和进口商。</t>
        </is>
      </c>
      <c r="AE150" s="305" t="inlineStr">
        <is>
          <t>生产；销售；进口</t>
        </is>
      </c>
      <c r="AF150" s="305" t="inlineStr">
        <is>
          <t>室内照明用LED产品的生产、进口和销售活动。产品须达到标准规定的能效限定值（3级）方可进入市场。</t>
        </is>
      </c>
      <c r="AG150" s="305" t="inlineStr">
        <is>
          <t>3级</t>
        </is>
      </c>
      <c r="AH150" s="305" t="inlineStr">
        <is>
          <t>能效等级</t>
        </is>
      </c>
      <c r="AI150" s="305" t="inlineStr">
        <is>
          <t>LED产品能效等级分为3级（1级最高），3级为能效限定值即市场准入最低要求。LED筒灯暖色（&lt;3500K）3级≥75 lm/W，冷色（≥3500K）3级≥80 lm/W；定向集成式LED灯暖色3级≥80 lm/W，冷色3级≥90 lm/W；非定向自镇流LED灯暖色3级≥75 lm/W，冷色3级≥85 lm/W。显色指数Ra≥80，R9&gt;0；光通维持率3000h达标。</t>
        </is>
      </c>
      <c r="AJ150" s="305" t="inlineStr">
        <is>
          <t>1）室内照明用LED产品须达到标准规定的能效限定值（3级）方可生产、进口或销售；2）产品须标注能效等级标识；3）须满足显色指数（Ra≥80, R9&gt;0）和光通维持率要求；4）能效等级分为1级（最高）、2级、3级，3级为市场准入最低要求。</t>
        </is>
      </c>
      <c r="AK150" s="305" t="inlineStr">
        <is>
          <t>N/A</t>
        </is>
      </c>
      <c r="AL150" s="305" t="inlineStr">
        <is>
          <t>N/A</t>
        </is>
      </c>
      <c r="AM150" s="305" t="inlineStr">
        <is>
          <t>政府机构开展的监督检查</t>
        </is>
      </c>
      <c r="AN150" s="305" t="inlineStr">
        <is>
          <t>市场监督管理部门对室内照明LED产品进行能效标识监督检查和产品质量监督抽查。</t>
        </is>
      </c>
      <c r="AO150" s="305" t="inlineStr">
        <is>
          <t>合规命令；罚款</t>
        </is>
      </c>
      <c r="AP150" s="305" t="inlineStr">
        <is>
          <t>对生产、进口、销售不符合强制性能效标准的LED照明产品的，由市场监督管理部门责令停止生产、进口、销售，没收违法所得，并处罚款；情节严重的，吊销营业执照。</t>
        </is>
      </c>
      <c r="AQ150" s="305" t="inlineStr">
        <is>
          <t>其他激励或支持</t>
        </is>
      </c>
      <c r="AR150" s="305" t="inlineStr">
        <is>
          <t>国家鼓励生产和使用1级、2级高效LED照明产品；通过节能产品认证和绿色采购引导高效LED照明产品市场推广。</t>
        </is>
      </c>
      <c r="AS150" s="305" t="inlineStr">
        <is>
          <t>N/A</t>
        </is>
      </c>
      <c r="AT150" s="305" t="inlineStr">
        <is>
          <t>N/A</t>
        </is>
      </c>
      <c r="AU150" s="305" t="inlineStr">
        <is>
          <t>C27</t>
        </is>
      </c>
      <c r="AV150" s="305" t="inlineStr">
        <is>
          <t>CO2</t>
        </is>
      </c>
      <c r="AW150" s="305" t="inlineStr">
        <is>
          <t>正向</t>
        </is>
      </c>
      <c r="AX150" s="305" t="inlineStr">
        <is>
          <t>节能；产业发展</t>
        </is>
      </c>
      <c r="AY150" s="305" t="inlineStr">
        <is>
          <t>GB 30255-2019 室内照明用LED产品能效限定值及能效等级</t>
        </is>
      </c>
      <c r="AZ150" s="305" t="inlineStr">
        <is>
          <t>https://openstd.samr.gov.cn/bzgk/std/newGbInfo?hcno=4BEB317A9F75B860E0630320F5D80374</t>
        </is>
      </c>
      <c r="BA150" s="305" t="inlineStr">
        <is>
          <t>GB 30255-2013（旧版）：https://openstd.samr.gov.cn/bzgk/std/newGbInfo?hcno=D96319301123AFD0D059D7250A109E71</t>
        </is>
      </c>
    </row>
    <row r="151">
      <c r="A151" s="305" t="inlineStr">
        <is>
          <t>CHNPRFMELI05S000</t>
        </is>
      </c>
      <c r="B151" s="305" t="inlineStr">
        <is>
          <t>工具</t>
        </is>
      </c>
      <c r="C151" s="305" t="inlineStr">
        <is>
          <t>绩效标准</t>
        </is>
      </c>
      <c r="D151" s="305" t="inlineStr">
        <is>
          <t>照明系统最低能源绩效标准（MEPS）</t>
        </is>
      </c>
      <c r="E151" s="305" t="inlineStr">
        <is>
          <t>交通</t>
        </is>
      </c>
      <c r="F151" s="305" t="inlineStr">
        <is>
          <t>道路交通照明；隧道照明</t>
        </is>
      </c>
      <c r="G151" s="305" t="inlineStr">
        <is>
          <t>道路和隧道照明用 LED 灯具能效限定值及能效等级</t>
        </is>
      </c>
      <c r="H151" s="305" t="inlineStr">
        <is>
          <t>Minimum Allowable Values of Energy Efficiency and Energy Efficiency Grades of LED Luminaires for Road and Tunnel Lighting</t>
        </is>
      </c>
      <c r="I151" s="305" t="inlineStr">
        <is>
          <t>N/A</t>
        </is>
      </c>
      <c r="J151" s="305" t="inlineStr">
        <is>
          <t>GB 37478-2019《道路和隧道照明用LED灯具能效限定值及能效等级》是强制性国家标准，于2019年4月4日发布，2020年11月1日实施。适用于额定电压AC 220V、频率50Hz的道路和隧道照明用LED灯具（包括LED光源及其控制装置，不包括可独立安装的互联控制部件或其他与照明无关的功能附件）。能效等级分为3级（1级最高），3级为能效限定值即强制市场准入门槛。新版GB 37478-2025已发布（2025年5月30日），将于2026年6月1日实施。</t>
        </is>
      </c>
      <c r="K151" s="305" t="inlineStr">
        <is>
          <t>能源效率；节能</t>
        </is>
      </c>
      <c r="L151" s="305" t="inlineStr">
        <is>
          <t>直接</t>
        </is>
      </c>
      <c r="M151" s="305" t="inlineStr">
        <is>
          <t>供给侧</t>
        </is>
      </c>
      <c r="N151" s="305" t="inlineStr">
        <is>
          <t>中国</t>
        </is>
      </c>
      <c r="O151" s="305" t="inlineStr">
        <is>
          <t>国家</t>
        </is>
      </c>
      <c r="P151" s="305" t="inlineStr">
        <is>
          <t>N/A</t>
        </is>
      </c>
      <c r="Q151" s="305" t="inlineStr">
        <is>
          <t>04/04/2019</t>
        </is>
      </c>
      <c r="R151" s="305" t="inlineStr">
        <is>
          <t>01/11/2020</t>
        </is>
      </c>
      <c r="S151" s="305" t="inlineStr">
        <is>
          <t>N/A</t>
        </is>
      </c>
      <c r="T151" s="305" t="inlineStr">
        <is>
          <t>N/A</t>
        </is>
      </c>
      <c r="U151" s="305" t="inlineStr">
        <is>
          <t>N/A</t>
        </is>
      </c>
      <c r="V151" s="305">
        <f>IF(R151="","生效",IF(R151="N/A","生效",IF(TODAY()&lt;DATE(VALUE(RIGHT(R151,4)),VALUE(MID(R151,4,2)),VALUE(LEFT(R151,2))),"计划实施",IF(S151="","生效",IF(S151="N/A","生效",IF(TODAY()&lt;DATE(VALUE(RIGHT(S151,4)),VALUE(MID(S151,4,2)),VALUE(LEFT(S151,2))),"生效","已终止"))))))</f>
        <v/>
      </c>
      <c r="W151" s="305" t="inlineStr">
        <is>
          <t>国家市场监督管理总局；国家标准化管理委员会</t>
        </is>
      </c>
      <c r="X151" s="305" t="inlineStr">
        <is>
          <t>道路和隧道照明用LED灯具</t>
        </is>
      </c>
      <c r="Y151" s="305" t="inlineStr">
        <is>
          <t>新建</t>
        </is>
      </c>
      <c r="Z151" s="305" t="inlineStr">
        <is>
          <t>额定电压AC 220V、频率50Hz的道路和隧道照明用LED灯具，包括LED光源及其控制装置。不包括可独立安装的互联控制部件或其他与照明无关的功能附件。</t>
        </is>
      </c>
      <c r="AA151" s="305" t="inlineStr">
        <is>
          <t>N/A</t>
        </is>
      </c>
      <c r="AB151" s="305" t="inlineStr">
        <is>
          <t>N/A</t>
        </is>
      </c>
      <c r="AC151" s="305" t="inlineStr">
        <is>
          <t>企业</t>
        </is>
      </c>
      <c r="AD151" s="305" t="inlineStr">
        <is>
          <t>在中国境内生产、进口或销售道路和隧道照明用LED灯具的生产企业和进口商。</t>
        </is>
      </c>
      <c r="AE151" s="305" t="inlineStr">
        <is>
          <t>生产；销售；进口</t>
        </is>
      </c>
      <c r="AF151" s="305" t="inlineStr">
        <is>
          <t>道路和隧道照明用LED灯具的生产、进口和销售活动。产品须达到标准规定的能效限定值（3级）方可进入市场。</t>
        </is>
      </c>
      <c r="AG151" s="305" t="inlineStr">
        <is>
          <t>3级</t>
        </is>
      </c>
      <c r="AH151" s="305" t="inlineStr">
        <is>
          <t>能效等级</t>
        </is>
      </c>
      <c r="AI151" s="305" t="inlineStr">
        <is>
          <t>道路和隧道照明LED灯具能效等级分为3级（1级最高），3级为能效限定值即市场准入最低要求。光效（lm/W）按额定功率和色温分级：≤60W暖色（&lt;3500K）3级≥95 lm/W，冷色（3500K~5000K）3级≥100 lm/W；&gt;60W暖色3级≥100 lm/W，冷色3级≥105 lm/W。初始显色指数不低于70；光通维持率3000h达标。</t>
        </is>
      </c>
      <c r="AJ151" s="305" t="inlineStr">
        <is>
          <t>1）道路和隧道照明用LED灯具须达到标准规定的能效限定值（3级）方可生产、进口或销售；2）产品须标注能效等级标识；3）须满足显色指数（不低于70）和光通维持率要求；4）能效等级分为1级（最高）、2级、3级，3级为市场准入最低要求。</t>
        </is>
      </c>
      <c r="AK151" s="305" t="inlineStr">
        <is>
          <t>N/A</t>
        </is>
      </c>
      <c r="AL151" s="305" t="inlineStr">
        <is>
          <t>N/A</t>
        </is>
      </c>
      <c r="AM151" s="305" t="inlineStr">
        <is>
          <t>政府机构开展的监督检查</t>
        </is>
      </c>
      <c r="AN151" s="305" t="inlineStr">
        <is>
          <t>市场监督管理部门对道路和隧道照明LED灯具产品进行能效标识监督检查和产品质量监督抽查。</t>
        </is>
      </c>
      <c r="AO151" s="305" t="inlineStr">
        <is>
          <t>合规命令；罚款</t>
        </is>
      </c>
      <c r="AP151" s="305" t="inlineStr">
        <is>
          <t>对生产、进口、销售不符合强制性能效标准的道路和隧道照明LED灯具的，由市场监督管理部门责令停止生产、进口、销售，没收违法所得，并处罚款；情节严重的，吊销营业执照。</t>
        </is>
      </c>
      <c r="AQ151" s="305" t="inlineStr">
        <is>
          <t>其他激励或支持</t>
        </is>
      </c>
      <c r="AR151" s="305" t="inlineStr">
        <is>
          <t>国家鼓励在城市道路和隧道照明工程中优先使用1级、2级高效LED灯具；通过节能产品认证和政府绿色采购引导高效道路照明产品推广。</t>
        </is>
      </c>
      <c r="AS151" s="305" t="inlineStr">
        <is>
          <t>N/A</t>
        </is>
      </c>
      <c r="AT151" s="305" t="inlineStr">
        <is>
          <t>N/A</t>
        </is>
      </c>
      <c r="AU151" s="305" t="inlineStr">
        <is>
          <t>C27</t>
        </is>
      </c>
      <c r="AV151" s="305" t="inlineStr">
        <is>
          <t>CO2</t>
        </is>
      </c>
      <c r="AW151" s="305" t="inlineStr">
        <is>
          <t>正向</t>
        </is>
      </c>
      <c r="AX151" s="305" t="inlineStr">
        <is>
          <t>节能；产业发展</t>
        </is>
      </c>
      <c r="AY151" s="305" t="inlineStr">
        <is>
          <t>GB 37478-2019 道路和隧道照明用LED灯具能效限定值及能效等级</t>
        </is>
      </c>
      <c r="AZ151" s="305" t="inlineStr">
        <is>
          <t>https://openstd.samr.gov.cn/bzgk/std/newGbInfo?hcno=A9707971EC81F8FE912F5A4AED47F4FE</t>
        </is>
      </c>
      <c r="BA151" s="305" t="inlineStr">
        <is>
          <t>N/A</t>
        </is>
      </c>
    </row>
    <row r="152">
      <c r="A152" s="305" t="inlineStr">
        <is>
          <t>CHNPRFMELI06S000</t>
        </is>
      </c>
      <c r="B152" s="305" t="inlineStr">
        <is>
          <t>工具</t>
        </is>
      </c>
      <c r="C152" s="305" t="inlineStr">
        <is>
          <t>绩效标准</t>
        </is>
      </c>
      <c r="D152" s="305" t="inlineStr">
        <is>
          <t>照明系统最低能源绩效标准（MEPS）</t>
        </is>
      </c>
      <c r="E152" s="305" t="inlineStr">
        <is>
          <t>建筑；工业</t>
        </is>
      </c>
      <c r="F152" s="305" t="inlineStr">
        <is>
          <t>普通照明；工业照明</t>
        </is>
      </c>
      <c r="G152" s="305" t="inlineStr">
        <is>
          <t>金属卤化物灯能效限定值及能效等级</t>
        </is>
      </c>
      <c r="H152" s="305" t="inlineStr">
        <is>
          <t>Minimum Allowable Values of Energy Efficiency and Energy Efficiency Grades for Metal-Halide Lamps</t>
        </is>
      </c>
      <c r="I152" s="305" t="inlineStr">
        <is>
          <t>N/A</t>
        </is>
      </c>
      <c r="J152" s="305" t="inlineStr">
        <is>
          <t>GB 20054-2015《金属卤化物灯能效限定值及能效等级》是强制性国家标准，于2015年12月10日发布，2017年1月1日实施，替代GB 20054-2006。适用于各类金属卤化物灯产品（包括单端、双端和陶瓷金属卤化物灯）的能效等级、能效限定值及节能评价值。能效等级分为3级（1级最高），3级为能效限定值即强制市场准入门槛。</t>
        </is>
      </c>
      <c r="K152" s="305" t="inlineStr">
        <is>
          <t>能源效率；节能</t>
        </is>
      </c>
      <c r="L152" s="305" t="inlineStr">
        <is>
          <t>直接</t>
        </is>
      </c>
      <c r="M152" s="305" t="inlineStr">
        <is>
          <t>供给侧</t>
        </is>
      </c>
      <c r="N152" s="305" t="inlineStr">
        <is>
          <t>中国</t>
        </is>
      </c>
      <c r="O152" s="305" t="inlineStr">
        <is>
          <t>国家</t>
        </is>
      </c>
      <c r="P152" s="305" t="inlineStr">
        <is>
          <t>N/A</t>
        </is>
      </c>
      <c r="Q152" s="305" t="inlineStr">
        <is>
          <t>09/01/2006</t>
        </is>
      </c>
      <c r="R152" s="305" t="inlineStr">
        <is>
          <t>01/07/2006</t>
        </is>
      </c>
      <c r="S152" s="305" t="inlineStr">
        <is>
          <t>N/A</t>
        </is>
      </c>
      <c r="T152" s="305" t="inlineStr">
        <is>
          <t>10/12/2015</t>
        </is>
      </c>
      <c r="U152" s="305" t="inlineStr">
        <is>
          <t>2015年12月10日发布GB 20054-2015替代GB 20054-2006，扩大适用范围（新增陶瓷金属卤化物灯类别），提高各级能效指标</t>
        </is>
      </c>
      <c r="V152" s="305">
        <f>IF(R152="","生效",IF(R152="N/A","生效",IF(TODAY()&lt;DATE(VALUE(RIGHT(R152,4)),VALUE(MID(R152,4,2)),VALUE(LEFT(R152,2))),"计划实施",IF(S152="","生效",IF(S152="N/A","生效",IF(TODAY()&lt;DATE(VALUE(RIGHT(S152,4)),VALUE(MID(S152,4,2)),VALUE(LEFT(S152,2))),"生效","已终止"))))))</f>
        <v/>
      </c>
      <c r="W152" s="305" t="inlineStr">
        <is>
          <t>国家市场监督管理总局；国家标准化管理委员会</t>
        </is>
      </c>
      <c r="X152" s="305" t="inlineStr">
        <is>
          <t>金属卤化物灯</t>
        </is>
      </c>
      <c r="Y152" s="305" t="inlineStr">
        <is>
          <t>新建</t>
        </is>
      </c>
      <c r="Z152" s="305" t="inlineStr">
        <is>
          <t>各类金属卤化物灯产品，包括单端金属卤化物灯（175W~1500W）、双端金属卤化物灯（70W~250W）和陶瓷金属卤化物灯（20W~400W）。</t>
        </is>
      </c>
      <c r="AA152" s="305" t="inlineStr">
        <is>
          <t>N/A</t>
        </is>
      </c>
      <c r="AB152" s="305" t="inlineStr">
        <is>
          <t>N/A</t>
        </is>
      </c>
      <c r="AC152" s="305" t="inlineStr">
        <is>
          <t>企业</t>
        </is>
      </c>
      <c r="AD152" s="305" t="inlineStr">
        <is>
          <t>在中国境内生产、进口或销售金属卤化物灯产品的生产企业和进口商。</t>
        </is>
      </c>
      <c r="AE152" s="305" t="inlineStr">
        <is>
          <t>生产；销售；进口</t>
        </is>
      </c>
      <c r="AF152" s="305" t="inlineStr">
        <is>
          <t>金属卤化物灯产品的生产、进口和销售活动。产品须达到标准规定的能效限定值（3级）方可进入市场。</t>
        </is>
      </c>
      <c r="AG152" s="305" t="inlineStr">
        <is>
          <t>3级</t>
        </is>
      </c>
      <c r="AH152" s="305" t="inlineStr">
        <is>
          <t>能效等级</t>
        </is>
      </c>
      <c r="AI152" s="305" t="inlineStr">
        <is>
          <t>金属卤化物灯能效等级分为3级（1级最高），3级为能效限定值即市场准入最低要求。单端金属卤化物灯（175W~1500W）3级光效64~88 lm/W；双端金属卤化物灯（70W~250W）3级光效61~71 lm/W；陶瓷金属卤化物灯（20W~400W）3级光效70~90 lm/W。</t>
        </is>
      </c>
      <c r="AJ152" s="305" t="inlineStr">
        <is>
          <t>1）金属卤化物灯须达到标准规定的能效限定值（3级）方可生产、进口或销售；2）产品须标注能效等级标识；3）能效等级分为1级（最高）、2级、3级，3级为市场准入最低要求。</t>
        </is>
      </c>
      <c r="AK152" s="305" t="inlineStr">
        <is>
          <t>N/A</t>
        </is>
      </c>
      <c r="AL152" s="305" t="inlineStr">
        <is>
          <t>N/A</t>
        </is>
      </c>
      <c r="AM152" s="305" t="inlineStr">
        <is>
          <t>政府机构开展的监督检查</t>
        </is>
      </c>
      <c r="AN152" s="305" t="inlineStr">
        <is>
          <t>市场监督管理部门对金属卤化物灯产品进行能效标识监督检查和产品质量监督抽查。</t>
        </is>
      </c>
      <c r="AO152" s="305" t="inlineStr">
        <is>
          <t>合规命令；罚款</t>
        </is>
      </c>
      <c r="AP152" s="305" t="inlineStr">
        <is>
          <t>对生产、进口、销售不符合强制性能效标准的金属卤化物灯产品的，由市场监督管理部门责令停止生产、进口、销售，没收违法所得，并处罚款；情节严重的，吊销营业执照。</t>
        </is>
      </c>
      <c r="AQ152" s="305" t="inlineStr">
        <is>
          <t>其他激励或支持</t>
        </is>
      </c>
      <c r="AR152" s="305" t="inlineStr">
        <is>
          <t>国家鼓励生产和使用1级、2级高效金属卤化物灯产品；通过节能产品认证引导高效照明产品市场推广。</t>
        </is>
      </c>
      <c r="AS152" s="305" t="inlineStr">
        <is>
          <t>N/A</t>
        </is>
      </c>
      <c r="AT152" s="305" t="inlineStr">
        <is>
          <t>N/A</t>
        </is>
      </c>
      <c r="AU152" s="305" t="inlineStr">
        <is>
          <t>C27</t>
        </is>
      </c>
      <c r="AV152" s="305" t="inlineStr">
        <is>
          <t>CO2</t>
        </is>
      </c>
      <c r="AW152" s="305" t="inlineStr">
        <is>
          <t>正向</t>
        </is>
      </c>
      <c r="AX152" s="305" t="inlineStr">
        <is>
          <t>节能；产业发展</t>
        </is>
      </c>
      <c r="AY152" s="305" t="inlineStr">
        <is>
          <t>GB 20054-2015 金属卤化物灯能效限定值及能效等级</t>
        </is>
      </c>
      <c r="AZ152" s="305" t="inlineStr">
        <is>
          <t>https://openstd.samr.gov.cn/bzgk/gb/newGbInfo?hcno=2F0F9222CCE78515A0BDF7AE60AF0828</t>
        </is>
      </c>
      <c r="BA152" s="305" t="inlineStr">
        <is>
          <t>GB 20054-2006（旧版）：https://std.samr.gov.cn/gb/search/gbDetailed?id=71F772D7C577D3A7E05397BE0A0AB82A</t>
        </is>
      </c>
    </row>
    <row r="153">
      <c r="A153" s="305" t="inlineStr">
        <is>
          <t>CHNPRFMELI07S000</t>
        </is>
      </c>
      <c r="B153" s="305" t="inlineStr">
        <is>
          <t>工具</t>
        </is>
      </c>
      <c r="C153" s="305" t="inlineStr">
        <is>
          <t>绩效标准</t>
        </is>
      </c>
      <c r="D153" s="305" t="inlineStr">
        <is>
          <t>照明系统最低能源绩效标准（MEPS）</t>
        </is>
      </c>
      <c r="E153" s="305" t="inlineStr">
        <is>
          <t>建筑</t>
        </is>
      </c>
      <c r="F153" s="305" t="inlineStr">
        <is>
          <t>普通照明；卤钨灯产品</t>
        </is>
      </c>
      <c r="G153" s="305" t="inlineStr">
        <is>
          <t>普通照明用卤钨灯能效限定值及节能评价值</t>
        </is>
      </c>
      <c r="H153" s="305" t="inlineStr">
        <is>
          <t>Minimum Allowable Values of Energy Efficiency and Evaluating Values of Energy Conservation of Tungsten Halogen Lamps for General Lighting</t>
        </is>
      </c>
      <c r="I153" s="305" t="inlineStr">
        <is>
          <t>N/A</t>
        </is>
      </c>
      <c r="J153" s="305" t="inlineStr">
        <is>
          <t>GB 31276-2014《普通照明用卤钨灯能效限定值及节能评价值》是强制性国家标准，于2014年10月10日发布，2015年9月1日实施。适用于普通照明用卤钨灯的能效限定值及节能评价值。规定卤钨灯的最低能效要求（能效限定值）和节能评价标准（节能评价值）。</t>
        </is>
      </c>
      <c r="K153" s="305" t="inlineStr">
        <is>
          <t>能源效率；节能</t>
        </is>
      </c>
      <c r="L153" s="305" t="inlineStr">
        <is>
          <t>直接</t>
        </is>
      </c>
      <c r="M153" s="305" t="inlineStr">
        <is>
          <t>供给侧</t>
        </is>
      </c>
      <c r="N153" s="305" t="inlineStr">
        <is>
          <t>中国</t>
        </is>
      </c>
      <c r="O153" s="305" t="inlineStr">
        <is>
          <t>国家</t>
        </is>
      </c>
      <c r="P153" s="305" t="inlineStr">
        <is>
          <t>N/A</t>
        </is>
      </c>
      <c r="Q153" s="305" t="inlineStr">
        <is>
          <t>10/10/2014</t>
        </is>
      </c>
      <c r="R153" s="305" t="inlineStr">
        <is>
          <t>01/09/2015</t>
        </is>
      </c>
      <c r="S153" s="305" t="inlineStr">
        <is>
          <t>N/A</t>
        </is>
      </c>
      <c r="T153" s="305" t="inlineStr">
        <is>
          <t>N/A</t>
        </is>
      </c>
      <c r="U153" s="305" t="inlineStr">
        <is>
          <t>N/A</t>
        </is>
      </c>
      <c r="V153" s="305">
        <f>IF(R153="","生效",IF(R153="N/A","生效",IF(TODAY()&lt;DATE(VALUE(RIGHT(R153,4)),VALUE(MID(R153,4,2)),VALUE(LEFT(R153,2))),"计划实施",IF(S153="","生效",IF(S153="N/A","生效",IF(TODAY()&lt;DATE(VALUE(RIGHT(S153,4)),VALUE(MID(S153,4,2)),VALUE(LEFT(S153,2))),"生效","已终止"))))))</f>
        <v/>
      </c>
      <c r="W153" s="305" t="inlineStr">
        <is>
          <t>国家市场监督管理总局；国家标准化管理委员会</t>
        </is>
      </c>
      <c r="X153" s="305" t="inlineStr">
        <is>
          <t>普通照明用卤钨灯</t>
        </is>
      </c>
      <c r="Y153" s="305" t="inlineStr">
        <is>
          <t>新建</t>
        </is>
      </c>
      <c r="Z153" s="305" t="inlineStr">
        <is>
          <t>家庭和类似场合普通照明用的卤钨灯产品。</t>
        </is>
      </c>
      <c r="AA153" s="305" t="inlineStr">
        <is>
          <t>N/A</t>
        </is>
      </c>
      <c r="AB153" s="305" t="inlineStr">
        <is>
          <t>N/A</t>
        </is>
      </c>
      <c r="AC153" s="305" t="inlineStr">
        <is>
          <t>企业</t>
        </is>
      </c>
      <c r="AD153" s="305" t="inlineStr">
        <is>
          <t>在中国境内生产、进口或销售普通照明用卤钨灯产品的生产企业和进口商。</t>
        </is>
      </c>
      <c r="AE153" s="305" t="inlineStr">
        <is>
          <t>生产；销售；进口</t>
        </is>
      </c>
      <c r="AF153" s="305" t="inlineStr">
        <is>
          <t>普通照明用卤钨灯产品的生产、进口和销售活动。产品须达到标准规定的能效限定值方可进入市场。</t>
        </is>
      </c>
      <c r="AG153" s="305" t="inlineStr">
        <is>
          <t>3级</t>
        </is>
      </c>
      <c r="AH153" s="305" t="inlineStr">
        <is>
          <t>能效等级</t>
        </is>
      </c>
      <c r="AI153" s="305" t="inlineStr">
        <is>
          <t>卤钨灯按能效限定值和节能评价值分级评价。能效限定值为市场准入最低光效要求，节能评价值为达到节能认证的光效水平。按灯头类型和功率分别规定具体光效值（lm/W）。</t>
        </is>
      </c>
      <c r="AJ153" s="305" t="inlineStr">
        <is>
          <t>1）卤钨灯须达到标准规定的能效限定值方可生产、进口或销售；2）达到节能评价值的产品可申请节能产品认证；3）产品须标注能效相关信息。</t>
        </is>
      </c>
      <c r="AK153" s="305" t="inlineStr">
        <is>
          <t>N/A</t>
        </is>
      </c>
      <c r="AL153" s="305" t="inlineStr">
        <is>
          <t>N/A</t>
        </is>
      </c>
      <c r="AM153" s="305" t="inlineStr">
        <is>
          <t>政府机构开展的监督检查</t>
        </is>
      </c>
      <c r="AN153" s="305" t="inlineStr">
        <is>
          <t>市场监督管理部门对卤钨灯产品进行能效标识监督检查和产品质量监督抽查。</t>
        </is>
      </c>
      <c r="AO153" s="305" t="inlineStr">
        <is>
          <t>合规命令；罚款</t>
        </is>
      </c>
      <c r="AP153" s="305" t="inlineStr">
        <is>
          <t>对生产、进口、销售不符合强制性能效标准的卤钨灯产品的，由市场监督管理部门责令停止生产、进口、销售，没收违法所得，并处罚款；情节严重的，吊销营业执照。</t>
        </is>
      </c>
      <c r="AQ153" s="305" t="inlineStr">
        <is>
          <t>其他激励或支持</t>
        </is>
      </c>
      <c r="AR153" s="305" t="inlineStr">
        <is>
          <t>国家鼓励生产和使用达到节能评价值的卤钨灯产品；引导消费者选择高效照明产品。</t>
        </is>
      </c>
      <c r="AS153" s="305" t="inlineStr">
        <is>
          <t>N/A</t>
        </is>
      </c>
      <c r="AT153" s="305" t="inlineStr">
        <is>
          <t>N/A</t>
        </is>
      </c>
      <c r="AU153" s="305" t="inlineStr">
        <is>
          <t>C27</t>
        </is>
      </c>
      <c r="AV153" s="305" t="inlineStr">
        <is>
          <t>CO2</t>
        </is>
      </c>
      <c r="AW153" s="305" t="inlineStr">
        <is>
          <t>正向</t>
        </is>
      </c>
      <c r="AX153" s="305" t="inlineStr">
        <is>
          <t>节能；产业发展</t>
        </is>
      </c>
      <c r="AY153" s="305" t="inlineStr">
        <is>
          <t>GB 31276-2014 普通照明用卤钨灯能效限定值及节能评价值</t>
        </is>
      </c>
      <c r="AZ153" s="305" t="inlineStr">
        <is>
          <t>https://openstd.samr.gov.cn/bzgk/std/newGbInfo?hcno=BE2116F517C3A96819AA79060EC50755</t>
        </is>
      </c>
      <c r="BA153" s="305" t="inlineStr">
        <is>
          <t>N/A</t>
        </is>
      </c>
    </row>
    <row r="154">
      <c r="A154" s="305" t="inlineStr">
        <is>
          <t>CHNPRFMELI08S000</t>
        </is>
      </c>
      <c r="B154" s="305" t="inlineStr">
        <is>
          <t>工具</t>
        </is>
      </c>
      <c r="C154" s="305" t="inlineStr">
        <is>
          <t>绩效标准</t>
        </is>
      </c>
      <c r="D154" s="305" t="inlineStr">
        <is>
          <t>照明系统最低能源绩效标准（MEPS）</t>
        </is>
      </c>
      <c r="E154" s="305" t="inlineStr">
        <is>
          <t>交通</t>
        </is>
      </c>
      <c r="F154" s="305" t="inlineStr">
        <is>
          <t>道路照明；户外照明</t>
        </is>
      </c>
      <c r="G154" s="305" t="inlineStr">
        <is>
          <t>高压钠灯能效限定值及能效等级</t>
        </is>
      </c>
      <c r="H154" s="305" t="inlineStr">
        <is>
          <t>Minimum Allowable Values of Energy Efficiency and Energy Efficiency Grades for High-Pressure Sodium Vapour Lamps</t>
        </is>
      </c>
      <c r="I154" s="305" t="inlineStr">
        <is>
          <t>N/A</t>
        </is>
      </c>
      <c r="J154" s="305" t="inlineStr">
        <is>
          <t>GB 19573-2004《高压钠灯能效限定值及能效等级》是强制性国家标准，于2004年8月5日发布，2005年2月1日实施。适用于高压钠灯产品的能效限定值及能效等级评定。规定高压钠灯的最低能效要求（能效限定值）和能效等级分级标准。能效等级分为3级（1级最高），3级为能效限定值即强制市场准入门槛。</t>
        </is>
      </c>
      <c r="K154" s="305" t="inlineStr">
        <is>
          <t>能源效率；节能</t>
        </is>
      </c>
      <c r="L154" s="305" t="inlineStr">
        <is>
          <t>直接</t>
        </is>
      </c>
      <c r="M154" s="305" t="inlineStr">
        <is>
          <t>供给侧</t>
        </is>
      </c>
      <c r="N154" s="305" t="inlineStr">
        <is>
          <t>中国</t>
        </is>
      </c>
      <c r="O154" s="305" t="inlineStr">
        <is>
          <t>国家</t>
        </is>
      </c>
      <c r="P154" s="305" t="inlineStr">
        <is>
          <t>N/A</t>
        </is>
      </c>
      <c r="Q154" s="305" t="inlineStr">
        <is>
          <t>05/08/2004</t>
        </is>
      </c>
      <c r="R154" s="305" t="inlineStr">
        <is>
          <t>01/02/2005</t>
        </is>
      </c>
      <c r="S154" s="305" t="inlineStr">
        <is>
          <t>N/A</t>
        </is>
      </c>
      <c r="T154" s="305" t="inlineStr">
        <is>
          <t>N/A</t>
        </is>
      </c>
      <c r="U154" s="305" t="inlineStr">
        <is>
          <t>N/A</t>
        </is>
      </c>
      <c r="V154" s="305">
        <f>IF(R154="","生效",IF(R154="N/A","生效",IF(TODAY()&lt;DATE(VALUE(RIGHT(R154,4)),VALUE(MID(R154,4,2)),VALUE(LEFT(R154,2))),"计划实施",IF(S154="","生效",IF(S154="N/A","生效",IF(TODAY()&lt;DATE(VALUE(RIGHT(S154,4)),VALUE(MID(S154,4,2)),VALUE(LEFT(S154,2))),"生效","已终止"))))))</f>
        <v/>
      </c>
      <c r="W154" s="305" t="inlineStr">
        <is>
          <t>国家市场监督管理总局；国家标准化管理委员会</t>
        </is>
      </c>
      <c r="X154" s="305" t="inlineStr">
        <is>
          <t>高压钠灯</t>
        </is>
      </c>
      <c r="Y154" s="305" t="inlineStr">
        <is>
          <t>新建</t>
        </is>
      </c>
      <c r="Z154" s="305" t="inlineStr">
        <is>
          <t>用于道路照明、广场照明、工业照明等场合的高压钠灯产品。</t>
        </is>
      </c>
      <c r="AA154" s="305" t="inlineStr">
        <is>
          <t>N/A</t>
        </is>
      </c>
      <c r="AB154" s="305" t="inlineStr">
        <is>
          <t>N/A</t>
        </is>
      </c>
      <c r="AC154" s="305" t="inlineStr">
        <is>
          <t>企业</t>
        </is>
      </c>
      <c r="AD154" s="305" t="inlineStr">
        <is>
          <t>在中国境内生产、进口或销售高压钠灯产品的生产企业和进口商。</t>
        </is>
      </c>
      <c r="AE154" s="305" t="inlineStr">
        <is>
          <t>生产；销售；进口</t>
        </is>
      </c>
      <c r="AF154" s="305" t="inlineStr">
        <is>
          <t>高压钠灯产品的生产、进口和销售活动。产品须达到标准规定的能效限定值（3级）方可进入市场。</t>
        </is>
      </c>
      <c r="AG154" s="305" t="inlineStr">
        <is>
          <t>3级</t>
        </is>
      </c>
      <c r="AH154" s="305" t="inlineStr">
        <is>
          <t>能效等级</t>
        </is>
      </c>
      <c r="AI154" s="305" t="inlineStr">
        <is>
          <t>高压钠灯能效等级分为3级（1级最高），3级为能效限定值即市场准入最低要求。按标称功率（50W~1000W）分别规定各级最低光效值（lm/W）。典型值：250W高压钠灯3级≥100 lm/W，400W高压钠灯3级≥110 lm/W。</t>
        </is>
      </c>
      <c r="AJ154" s="305" t="inlineStr">
        <is>
          <t>1）高压钠灯须达到标准规定的能效限定值（3级）方可生产、进口或销售；2）产品须标注能效等级标识；3）能效等级分为1级（最高）、2级、3级，3级为市场准入最低要求。</t>
        </is>
      </c>
      <c r="AK154" s="305" t="inlineStr">
        <is>
          <t>N/A</t>
        </is>
      </c>
      <c r="AL154" s="305" t="inlineStr">
        <is>
          <t>N/A</t>
        </is>
      </c>
      <c r="AM154" s="305" t="inlineStr">
        <is>
          <t>政府机构开展的监督检查</t>
        </is>
      </c>
      <c r="AN154" s="305" t="inlineStr">
        <is>
          <t>市场监督管理部门对高压钠灯产品进行能效标识监督检查和产品质量监督抽查。</t>
        </is>
      </c>
      <c r="AO154" s="305" t="inlineStr">
        <is>
          <t>合规命令；罚款</t>
        </is>
      </c>
      <c r="AP154" s="305" t="inlineStr">
        <is>
          <t>对生产、进口、销售不符合强制性能效标准的高压钠灯产品的，由市场监督管理部门责令停止生产、进口、销售，没收违法所得，并处罚款；情节严重的，吊销营业执照。</t>
        </is>
      </c>
      <c r="AQ154" s="305" t="inlineStr">
        <is>
          <t>其他激励或支持</t>
        </is>
      </c>
      <c r="AR154" s="305" t="inlineStr">
        <is>
          <t>国家鼓励生产和使用1级、2级高效高压钠灯产品；通过节能产品认证引导高效道路照明产品推广。</t>
        </is>
      </c>
      <c r="AS154" s="305" t="inlineStr">
        <is>
          <t>N/A</t>
        </is>
      </c>
      <c r="AT154" s="305" t="inlineStr">
        <is>
          <t>N/A</t>
        </is>
      </c>
      <c r="AU154" s="305" t="inlineStr">
        <is>
          <t>C27</t>
        </is>
      </c>
      <c r="AV154" s="305" t="inlineStr">
        <is>
          <t>CO2</t>
        </is>
      </c>
      <c r="AW154" s="305" t="inlineStr">
        <is>
          <t>正向</t>
        </is>
      </c>
      <c r="AX154" s="305" t="inlineStr">
        <is>
          <t>节能；产业发展</t>
        </is>
      </c>
      <c r="AY154" s="305" t="inlineStr">
        <is>
          <t>GB 19573-2004 高压钠灯能效限定值及能效等级</t>
        </is>
      </c>
      <c r="AZ154" s="305" t="inlineStr">
        <is>
          <t>https://openstd.samr.gov.cn/bzgk/std/newGbInfo?hcno=F6239829E39BBAA8F5BA34869B029ABD</t>
        </is>
      </c>
      <c r="BA154" s="305" t="inlineStr">
        <is>
          <t>N/A</t>
        </is>
      </c>
    </row>
    <row r="155">
      <c r="A155" s="305" t="inlineStr">
        <is>
          <t>CHNPRFFECI01S000</t>
        </is>
      </c>
      <c r="B155" s="305" t="inlineStr">
        <is>
          <t>工具</t>
        </is>
      </c>
      <c r="C155" s="305" t="inlineStr">
        <is>
          <t>绩效标准</t>
        </is>
      </c>
      <c r="D155" s="305" t="inlineStr">
        <is>
          <t>燃油经济性标准</t>
        </is>
      </c>
      <c r="E155" s="305" t="inlineStr">
        <is>
          <t>交通</t>
        </is>
      </c>
      <c r="F155" s="305" t="inlineStr">
        <is>
          <t>轻型乘用车</t>
        </is>
      </c>
      <c r="G155" s="305" t="inlineStr">
        <is>
          <t>电动汽车能量消耗量限值</t>
        </is>
      </c>
      <c r="H155" s="305" t="inlineStr">
        <is>
          <t>Electric Vehicle Energy Consumption Limit</t>
        </is>
      </c>
      <c r="I155" s="305" t="inlineStr">
        <is>
          <t>N/A</t>
        </is>
      </c>
      <c r="J155" s="305" t="inlineStr">
        <is>
          <t>GB 36980.1-2025《电动汽车能量消耗量限值 第1部分：乘用车》是强制性国家标准，于2025年5月30日发布，2026年1月1日实施，替代GB/T 36980-2018。适用于最大设计总质量不超过3500kg的M1类纯电动乘用车，规定车辆在电量消耗模式下的电能消耗量限值。该标准是全球首个电动汽车电耗限值强制性标准，将原推荐性标准升级为强制性标准，限值较上一版加严约11%。</t>
        </is>
      </c>
      <c r="K155" s="305" t="inlineStr">
        <is>
          <t>能源效率；节能</t>
        </is>
      </c>
      <c r="L155" s="305" t="inlineStr">
        <is>
          <t>直接</t>
        </is>
      </c>
      <c r="M155" s="305" t="inlineStr">
        <is>
          <t>供给侧</t>
        </is>
      </c>
      <c r="N155" s="305" t="inlineStr">
        <is>
          <t>中国</t>
        </is>
      </c>
      <c r="O155" s="305" t="inlineStr">
        <is>
          <t>国家</t>
        </is>
      </c>
      <c r="P155" s="305" t="inlineStr">
        <is>
          <t>N/A</t>
        </is>
      </c>
      <c r="Q155" s="305" t="inlineStr">
        <is>
          <t>28/12/2018</t>
        </is>
      </c>
      <c r="R155" s="305" t="inlineStr">
        <is>
          <t>01/07/2019</t>
        </is>
      </c>
      <c r="S155" s="305" t="inlineStr">
        <is>
          <t>N/A</t>
        </is>
      </c>
      <c r="T155" s="305" t="inlineStr">
        <is>
          <t>30/05/2025</t>
        </is>
      </c>
      <c r="U155" s="305" t="inlineStr">
        <is>
          <t>2025年5月30日发布GB 36980.1-2025替代GB/T 36980-2018，将推荐性标准升级为强制性标准，限值加严约11%，于2026年1月1日实施。</t>
        </is>
      </c>
      <c r="V155" s="305">
        <f>IF(R155="","生效",IF(R155="N/A","生效",IF(TODAY()&lt;DATE(VALUE(RIGHT(R155,4)),VALUE(MID(R155,4,2)),VALUE(LEFT(R155,2))),"计划实施",IF(S155="","生效",IF(S155="N/A","生效",IF(TODAY()&lt;DATE(VALUE(RIGHT(S155,4)),VALUE(MID(S155,4,2)),VALUE(LEFT(S155,2))),"生效","已终止"))))))</f>
        <v/>
      </c>
      <c r="W155" s="305" t="inlineStr">
        <is>
          <t>工业和信息化部；国家市场监督管理总局；国家标准化管理委员会</t>
        </is>
      </c>
      <c r="X155" s="305" t="inlineStr">
        <is>
          <t>纯电动乘用车</t>
        </is>
      </c>
      <c r="Y155" s="305" t="inlineStr">
        <is>
          <t>新建；既有</t>
        </is>
      </c>
      <c r="Z155" s="305" t="inlineStr">
        <is>
          <t>以车载电源为唯一动力或主要动力来源、最大设计总质量不超过3500kg的M1类纯电动乘用车。按整备质量分组采用阶梯式限值。</t>
        </is>
      </c>
      <c r="AA155" s="305" t="inlineStr">
        <is>
          <t>N/A</t>
        </is>
      </c>
      <c r="AB155" s="305" t="inlineStr">
        <is>
          <t>N/A</t>
        </is>
      </c>
      <c r="AC155" s="305" t="inlineStr">
        <is>
          <t>企业</t>
        </is>
      </c>
      <c r="AD155" s="305" t="inlineStr">
        <is>
          <t>在中国境内生产和销售纯电动乘用车的汽车制造企业。</t>
        </is>
      </c>
      <c r="AE155" s="305" t="inlineStr">
        <is>
          <t>型式批准；生产；销售</t>
        </is>
      </c>
      <c r="AF155" s="305" t="inlineStr">
        <is>
          <t>纯电动乘用车型式批准和销售活动。新申请型式批准的车型自2026年1月1日起执行新限值，已获型式批准的车型自2028年1月1日起执行。</t>
        </is>
      </c>
      <c r="AG155" s="305" t="inlineStr">
        <is>
          <t>按车重阶梯式</t>
        </is>
      </c>
      <c r="AH155" s="305" t="inlineStr">
        <is>
          <t>kWh/100km</t>
        </is>
      </c>
      <c r="AI155" s="305" t="inlineStr">
        <is>
          <t>按整备质量分组设定电能消耗量限值，采用阶梯式限值评价体系。限值基于WLTC或中国工况测试循环测定。约2吨整备质量的车型百公里电耗限值约15.1kWh/100km。</t>
        </is>
      </c>
      <c r="AJ155" s="305" t="inlineStr">
        <is>
          <t>1）新申请型式批准的车型须满足GB 36980.1-2025规定的电能消耗量限值方可上市销售；2）已获得型式批准的车型须在过渡期内（至2028年1月1日）达到新限值要求；3）不满足限值要求的车型不得生产和销售。</t>
        </is>
      </c>
      <c r="AK155" s="305" t="inlineStr">
        <is>
          <t>N/A</t>
        </is>
      </c>
      <c r="AL155" s="305" t="inlineStr">
        <is>
          <t>N/A</t>
        </is>
      </c>
      <c r="AM155" s="305" t="inlineStr">
        <is>
          <t>政府机构开展的型式批准和一致性监督检查；企业能耗数据报告</t>
        </is>
      </c>
      <c r="AN155" s="305" t="inlineStr">
        <is>
          <t>工业和信息化部对车辆进行型式批准，对电动汽车电能消耗量进行一致性监督检查；汽车制造企业须按规定报送车辆能量消耗量数据，接受节能监察。</t>
        </is>
      </c>
      <c r="AO155" s="305" t="inlineStr">
        <is>
          <t>合规命令；罚款；禁止生产和销售</t>
        </is>
      </c>
      <c r="AP155" s="305" t="inlineStr">
        <is>
          <t>对不符合电能消耗量限值标准的电动汽车车型，由工业和信息化部责令限期整改；未按要求整改的车型撤销型式批准，禁止生产和销售。</t>
        </is>
      </c>
      <c r="AQ155" s="305" t="inlineStr">
        <is>
          <t>其他激励或支持</t>
        </is>
      </c>
      <c r="AR155" s="305" t="inlineStr">
        <is>
          <t>国家鼓励汽车制造企业研发和应用先进节能技术，降低电动汽车电能消耗量，通过新能源汽车推广政策和绿色消费引导支持高效节能车型。</t>
        </is>
      </c>
      <c r="AS155" s="305" t="inlineStr">
        <is>
          <t>N/A</t>
        </is>
      </c>
      <c r="AT155" s="305" t="inlineStr">
        <is>
          <t>N/A</t>
        </is>
      </c>
      <c r="AU155" s="305" t="inlineStr">
        <is>
          <t>C29</t>
        </is>
      </c>
      <c r="AV155" s="305" t="inlineStr">
        <is>
          <t>CO2</t>
        </is>
      </c>
      <c r="AW155" s="305" t="inlineStr">
        <is>
          <t>正向</t>
        </is>
      </c>
      <c r="AX155" s="305" t="inlineStr">
        <is>
          <t>节能</t>
        </is>
      </c>
      <c r="AY155" s="305" t="inlineStr">
        <is>
          <t>GB 36980.1-2025 电动汽车能量消耗量限值 第1部分：乘用车</t>
        </is>
      </c>
      <c r="AZ155" s="305" t="inlineStr">
        <is>
          <t>https://openstd.samr.gov.cn/bzgk/std/newGbInfo?hcno=957BCBA7091D453922DE63158D8419AB</t>
        </is>
      </c>
      <c r="BA155" s="305" t="inlineStr">
        <is>
          <t>GB/T 36980-2018（旧版）：https://openstd.samr.gov.cn/bzgk/std/newGbInfo?hcno=C572EE48E680FB763D856F07EC26C09D</t>
        </is>
      </c>
    </row>
    <row r="156">
      <c r="A156" s="305" t="inlineStr">
        <is>
          <t>CHNPRFFECI02S000</t>
        </is>
      </c>
      <c r="B156" s="305" t="inlineStr">
        <is>
          <t>工具</t>
        </is>
      </c>
      <c r="C156" s="305" t="inlineStr">
        <is>
          <t>绩效标准</t>
        </is>
      </c>
      <c r="D156" s="305" t="inlineStr">
        <is>
          <t>燃油经济性标准</t>
        </is>
      </c>
      <c r="E156" s="305" t="inlineStr">
        <is>
          <t>交通</t>
        </is>
      </c>
      <c r="F156" s="305" t="inlineStr">
        <is>
          <t>轻型乘用车</t>
        </is>
      </c>
      <c r="G156" s="305" t="inlineStr">
        <is>
          <t>插电式混合动力汽车能量消耗限值</t>
        </is>
      </c>
      <c r="H156" s="305" t="inlineStr">
        <is>
          <t>Plug-in Hybrid Electric Vehicle Energy Consumption Limit</t>
        </is>
      </c>
      <c r="I156" s="305" t="inlineStr">
        <is>
          <t>N/A</t>
        </is>
      </c>
      <c r="J156" s="305" t="inlineStr">
        <is>
          <t>GB 36980.1-2025《电动汽车能量消耗量限值 第1部分：乘用车》适用于插电式（含增程式）混合动力乘用车在电量消耗模式下的电能消耗量限值；GB 19578-2024《乘用车燃料消耗量限值》适用于其在电量保持模式下的燃料消耗量限值。两项标准均为强制性国家标准，于2026年1月1日实施。适用于最大设计总质量不超过3500kg的M1类插电式混合动力乘用车。根据工信部2025年第24号公告，插电式混合动力乘用车电能消耗量须小于GB 36980.1-2025对应车型限值的140%（整备质量&lt;2510kg）或145%（≥2510kg），燃料消耗量须小于GB 19578-2024对应车型限值的70%（&lt;2510kg）或75%（≥2510kg）。</t>
        </is>
      </c>
      <c r="K156" s="305" t="inlineStr">
        <is>
          <t>能源效率；节能</t>
        </is>
      </c>
      <c r="L156" s="305" t="inlineStr">
        <is>
          <t>直接</t>
        </is>
      </c>
      <c r="M156" s="305" t="inlineStr">
        <is>
          <t>供给侧</t>
        </is>
      </c>
      <c r="N156" s="305" t="inlineStr">
        <is>
          <t>中国</t>
        </is>
      </c>
      <c r="O156" s="305" t="inlineStr">
        <is>
          <t>国家</t>
        </is>
      </c>
      <c r="P156" s="305" t="inlineStr">
        <is>
          <t>N/A</t>
        </is>
      </c>
      <c r="Q156" s="305" t="inlineStr">
        <is>
          <t>28/12/2018</t>
        </is>
      </c>
      <c r="R156" s="305" t="inlineStr">
        <is>
          <t>01/07/2019</t>
        </is>
      </c>
      <c r="S156" s="305" t="inlineStr">
        <is>
          <t>N/A</t>
        </is>
      </c>
      <c r="T156" s="305" t="inlineStr">
        <is>
          <t>30/05/2025</t>
        </is>
      </c>
      <c r="U156" s="305" t="inlineStr">
        <is>
          <t>2025年5月30日发布GB 36980.1-2025将插电式混合动力乘用车纳入适用范围，2026年1月1日实施。工信部2025年第24号公告同步明确了2026-2027年减免车辆购置税的具体技术指标要求。</t>
        </is>
      </c>
      <c r="V156" s="305">
        <f>IF(R156="","生效",IF(R156="N/A","生效",IF(TODAY()&lt;DATE(VALUE(RIGHT(R156,4)),VALUE(MID(R156,4,2)),VALUE(LEFT(R156,2))),"计划实施",IF(S156="","生效",IF(S156="N/A","生效",IF(TODAY()&lt;DATE(VALUE(RIGHT(S156,4)),VALUE(MID(S156,4,2)),VALUE(LEFT(S156,2))),"生效","已终止"))))))</f>
        <v/>
      </c>
      <c r="W156" s="305" t="inlineStr">
        <is>
          <t>工业和信息化部；国家市场监督管理总局；国家标准化管理委员会</t>
        </is>
      </c>
      <c r="X156" s="305" t="inlineStr">
        <is>
          <t>插电式混合动力乘用车</t>
        </is>
      </c>
      <c r="Y156" s="305" t="inlineStr">
        <is>
          <t>新建；既有</t>
        </is>
      </c>
      <c r="Z156" s="305" t="inlineStr">
        <is>
          <t>具有外部充电接口、可外接充电、具备纯电动行驶模式的M1类混合动力乘用车（含增程式），纯电续驶里程不低于43km（等效全电里程不低于100km），最大设计总质量不超过3500kg。</t>
        </is>
      </c>
      <c r="AA156" s="305" t="inlineStr">
        <is>
          <t>N/A</t>
        </is>
      </c>
      <c r="AB156" s="305" t="inlineStr">
        <is>
          <t>N/A</t>
        </is>
      </c>
      <c r="AC156" s="305" t="inlineStr">
        <is>
          <t>企业</t>
        </is>
      </c>
      <c r="AD156" s="305" t="inlineStr">
        <is>
          <t>在中国境内生产和销售插电式混合动力乘用车的汽车制造企业。</t>
        </is>
      </c>
      <c r="AE156" s="305" t="inlineStr">
        <is>
          <t>型式批准；生产；销售</t>
        </is>
      </c>
      <c r="AF156" s="305" t="inlineStr">
        <is>
          <t>插电式混合动力乘用车型式批准和销售活动。车型须同时满足电量消耗模式下的电能消耗量限值和电量保持模式下的燃料消耗量限值。</t>
        </is>
      </c>
      <c r="AG156" s="305" t="inlineStr">
        <is>
          <t>按车重阶梯式</t>
        </is>
      </c>
      <c r="AH156" s="305" t="inlineStr">
        <is>
          <t>kWh/100km；L/100km</t>
        </is>
      </c>
      <c r="AI156" s="305" t="inlineStr">
        <is>
          <t>电能消耗量（电量消耗模式）：须小于GB 36980.1-2025对应车型限值的140%（整备质量&lt;2510kg）或145%（整备质量≥2510kg）。燃料消耗量（电量保持模式）：须小于GB 19578-2024对应车型限值的70%（整备质量&lt;2510kg）或75%（整备质量≥2510kg）。</t>
        </is>
      </c>
      <c r="AJ156" s="305" t="inlineStr">
        <is>
          <t>1）新申请型式批准的插电式混合动力乘用车须同时满足电能消耗量和燃料消耗量限值要求方可上市销售；2）已获得型式批准的车型须在过渡期内达到新限值要求；3）不满足限值要求的车型不得生产和销售。</t>
        </is>
      </c>
      <c r="AK156" s="305" t="inlineStr">
        <is>
          <t>N/A</t>
        </is>
      </c>
      <c r="AL156" s="305" t="inlineStr">
        <is>
          <t>N/A</t>
        </is>
      </c>
      <c r="AM156" s="305" t="inlineStr">
        <is>
          <t>政府机构开展的型式批准和一致性监督检查；企业能耗数据报告</t>
        </is>
      </c>
      <c r="AN156" s="305" t="inlineStr">
        <is>
          <t>工业和信息化部对车辆进行型式批准和一致性监督检查；汽车制造企业须按规定报送车辆能量消耗量数据。</t>
        </is>
      </c>
      <c r="AO156" s="305" t="inlineStr">
        <is>
          <t>合规命令；罚款；禁止生产和销售</t>
        </is>
      </c>
      <c r="AP156" s="305" t="inlineStr">
        <is>
          <t>对不符合能量消耗限值标准的插电式混合动力车型，由工业和信息化部责令限期整改；未按要求整改的车型撤销型式批准，禁止生产和销售。</t>
        </is>
      </c>
      <c r="AQ156" s="305" t="inlineStr">
        <is>
          <t>其他激励或支持</t>
        </is>
      </c>
      <c r="AR156" s="305" t="inlineStr">
        <is>
          <t>国家鼓励汽车制造企业研发和应用先进混合动力技术，通过购置税减免等财税政策支持高效节能的插电式混合动力车型推广应用。</t>
        </is>
      </c>
      <c r="AS156" s="305" t="inlineStr">
        <is>
          <t>N/A</t>
        </is>
      </c>
      <c r="AT156" s="305" t="inlineStr">
        <is>
          <t>N/A</t>
        </is>
      </c>
      <c r="AU156" s="305" t="inlineStr">
        <is>
          <t>C29</t>
        </is>
      </c>
      <c r="AV156" s="305" t="inlineStr">
        <is>
          <t>CO2</t>
        </is>
      </c>
      <c r="AW156" s="305" t="inlineStr">
        <is>
          <t>正向</t>
        </is>
      </c>
      <c r="AX156" s="305" t="inlineStr">
        <is>
          <t>节能</t>
        </is>
      </c>
      <c r="AY156" s="305" t="inlineStr">
        <is>
          <t>GB 36980.1-2025 电动汽车能量消耗量限值 第1部分：乘用车</t>
        </is>
      </c>
      <c r="AZ156" s="305" t="inlineStr">
        <is>
          <t>https://openstd.samr.gov.cn/bzgk/std/newGbInfo?hcno=957BCBA7091D453922DE63158D8419AB</t>
        </is>
      </c>
      <c r="BA156" s="305" t="inlineStr">
        <is>
          <t>GB/T 36980-2018（旧版）：https://openstd.samr.gov.cn/bzgk/std/newGbInfo?hcno=C572EE48E680FB763D856F07EC26C09D</t>
        </is>
      </c>
    </row>
    <row r="157">
      <c r="A157" s="305" t="inlineStr">
        <is>
          <t>CHNPRFFECI03S000</t>
        </is>
      </c>
      <c r="B157" s="305" t="inlineStr">
        <is>
          <t>工具</t>
        </is>
      </c>
      <c r="C157" s="305" t="inlineStr">
        <is>
          <t>绩效标准</t>
        </is>
      </c>
      <c r="D157" s="305" t="inlineStr">
        <is>
          <t>燃油经济性标准</t>
        </is>
      </c>
      <c r="E157" s="305" t="inlineStr">
        <is>
          <t>交通</t>
        </is>
      </c>
      <c r="F157" s="305" t="inlineStr">
        <is>
          <t>轻型乘用车</t>
        </is>
      </c>
      <c r="G157" s="305" t="inlineStr">
        <is>
          <t>乘用车燃料消耗量限值</t>
        </is>
      </c>
      <c r="H157" s="305" t="inlineStr">
        <is>
          <t>Passenger Car Fuel Consumption Limit</t>
        </is>
      </c>
      <c r="I157" s="305" t="inlineStr">
        <is>
          <t>N/A</t>
        </is>
      </c>
      <c r="J157" s="305" t="inlineStr">
        <is>
          <t>GB 19578-2024《乘用车燃料消耗量限值》是强制性国家标准，于2024年11月28日发布，2026年1月1日实施，替代GB 19578-2021。适用于能够燃用汽油或柴油燃料、最大设计总质量不超过3500kg的M1类车辆，不适用于仅燃用气体燃料或醇醚类燃料的车辆。是中国首个控制汽车燃料消耗量的强制性国家标准（GB 19578-2004于2004年发布），历经2014版、2021版、2024版三次修订，2024版限值较2021版加严约18%。</t>
        </is>
      </c>
      <c r="K157" s="305" t="inlineStr">
        <is>
          <t>能源效率；节能</t>
        </is>
      </c>
      <c r="L157" s="305" t="inlineStr">
        <is>
          <t>直接</t>
        </is>
      </c>
      <c r="M157" s="305" t="inlineStr">
        <is>
          <t>供给侧</t>
        </is>
      </c>
      <c r="N157" s="305" t="inlineStr">
        <is>
          <t>中国</t>
        </is>
      </c>
      <c r="O157" s="305" t="inlineStr">
        <is>
          <t>国家</t>
        </is>
      </c>
      <c r="P157" s="305" t="inlineStr">
        <is>
          <t>N/A</t>
        </is>
      </c>
      <c r="Q157" s="305" t="inlineStr">
        <is>
          <t>02/09/2004</t>
        </is>
      </c>
      <c r="R157" s="305" t="inlineStr">
        <is>
          <t>01/07/2005</t>
        </is>
      </c>
      <c r="S157" s="305" t="inlineStr">
        <is>
          <t>N/A</t>
        </is>
      </c>
      <c r="T157" s="305" t="inlineStr">
        <is>
          <t>28/11/2024</t>
        </is>
      </c>
      <c r="U157" s="305" t="inlineStr">
        <is>
          <t>2024年11月28日发布GB 19578-2024替代GB 19578-2021，限值加严约18%，于2026年1月1日实施。</t>
        </is>
      </c>
      <c r="V157" s="305">
        <f>IF(R157="","生效",IF(R157="N/A","生效",IF(TODAY()&lt;DATE(VALUE(RIGHT(R157,4)),VALUE(MID(R157,4,2)),VALUE(LEFT(R157,2))),"计划实施",IF(S157="","生效",IF(S157="N/A","生效",IF(TODAY()&lt;DATE(VALUE(RIGHT(S157,4)),VALUE(MID(S157,4,2)),VALUE(LEFT(S157,2))),"生效","已终止"))))))</f>
        <v/>
      </c>
      <c r="W157" s="305" t="inlineStr">
        <is>
          <t>工业和信息化部；国家市场监督管理总局；国家标准化管理委员会</t>
        </is>
      </c>
      <c r="X157" s="305" t="inlineStr">
        <is>
          <t>传统能源乘用车</t>
        </is>
      </c>
      <c r="Y157" s="305" t="inlineStr">
        <is>
          <t>新建；既有</t>
        </is>
      </c>
      <c r="Z157" s="305" t="inlineStr">
        <is>
          <t>能够燃用汽油或柴油燃料、最大设计总质量不超过3500kg的M1类乘用车。不包括仅燃用气体燃料或醇醚类燃料的车辆。按整备质量分组采用阶梯式限值，测试工况采用WLTC或中国工况。</t>
        </is>
      </c>
      <c r="AA157" s="305" t="inlineStr">
        <is>
          <t>N/A</t>
        </is>
      </c>
      <c r="AB157" s="305" t="inlineStr">
        <is>
          <t>N/A</t>
        </is>
      </c>
      <c r="AC157" s="305" t="inlineStr">
        <is>
          <t>企业</t>
        </is>
      </c>
      <c r="AD157" s="305" t="inlineStr">
        <is>
          <t>在中国境内生产和销售乘用车的汽车制造企业。</t>
        </is>
      </c>
      <c r="AE157" s="305" t="inlineStr">
        <is>
          <t>型式批准；生产；销售</t>
        </is>
      </c>
      <c r="AF157" s="305" t="inlineStr">
        <is>
          <t>乘用车型式批准和销售活动。新申请型式批准的车型自2026年1月1日起执行GB 19578-2024限值；已获型式批准的车型须在过渡期内达标。</t>
        </is>
      </c>
      <c r="AG157" s="305" t="inlineStr">
        <is>
          <t>按车重阶梯式</t>
        </is>
      </c>
      <c r="AH157" s="305" t="inlineStr">
        <is>
          <t>L/100km</t>
        </is>
      </c>
      <c r="AI157" s="305" t="inlineStr">
        <is>
          <t>按整备质量分组设定燃料消耗量限值，采用阶梯式限值评价体系。测试工况为WLTC或中国工况循环。以约1.5吨整备质量的自动挡车型为例，百公里油耗限值约7.74L/100km。</t>
        </is>
      </c>
      <c r="AJ157" s="305" t="inlineStr">
        <is>
          <t>1）新申请型式批准的乘用车须满足GB 19578-2024规定的燃料消耗量限值方可上市销售；2）已获得型式批准的车型须在过渡期内达到新限值要求；3）不满足限值要求的车型不得生产和销售。</t>
        </is>
      </c>
      <c r="AK157" s="305" t="inlineStr">
        <is>
          <t>N/A</t>
        </is>
      </c>
      <c r="AL157" s="305" t="inlineStr">
        <is>
          <t>N/A</t>
        </is>
      </c>
      <c r="AM157" s="305" t="inlineStr">
        <is>
          <t>政府机构开展的型式批准和一致性监督检查；企业能耗数据报告</t>
        </is>
      </c>
      <c r="AN157" s="305" t="inlineStr">
        <is>
          <t>工业和信息化部对车辆进行型式批准和一致性监督检查；汽车制造企业须按规定报送车辆燃料消耗量数据，接受节能监察。</t>
        </is>
      </c>
      <c r="AO157" s="305" t="inlineStr">
        <is>
          <t>合规命令；罚款；禁止生产和销售</t>
        </is>
      </c>
      <c r="AP157" s="305" t="inlineStr">
        <is>
          <t>对不符合燃料消耗量限值标准的车型，由工业和信息化部责令限期整改；未按要求整改的车型撤销型式批准，禁止生产和销售。</t>
        </is>
      </c>
      <c r="AQ157" s="305" t="inlineStr">
        <is>
          <t>其他激励或支持</t>
        </is>
      </c>
      <c r="AR157" s="305" t="inlineStr">
        <is>
          <t>国家鼓励汽车制造企业研发和应用先进节能技术，降低车辆燃料消耗量，通过企业平均燃料消耗量（CAFC）核算体系引导行业持续提升能效。</t>
        </is>
      </c>
      <c r="AS157" s="305" t="inlineStr">
        <is>
          <t>N/A</t>
        </is>
      </c>
      <c r="AT157" s="305" t="inlineStr">
        <is>
          <t>N/A</t>
        </is>
      </c>
      <c r="AU157" s="305" t="inlineStr">
        <is>
          <t>C29</t>
        </is>
      </c>
      <c r="AV157" s="305" t="inlineStr">
        <is>
          <t>CO2</t>
        </is>
      </c>
      <c r="AW157" s="305" t="inlineStr">
        <is>
          <t>正向</t>
        </is>
      </c>
      <c r="AX157" s="305" t="inlineStr">
        <is>
          <t>节能；污染防治</t>
        </is>
      </c>
      <c r="AY157" s="305" t="inlineStr">
        <is>
          <t>GB 19578-2024 乘用车燃料消耗量限值</t>
        </is>
      </c>
      <c r="AZ157" s="305" t="inlineStr">
        <is>
          <t>https://openstd.samr.gov.cn/bzgk/std/newGbInfo?hcno=B9F662A5B1E5FA3AAC7914AECA3152DA</t>
        </is>
      </c>
      <c r="BA157" s="305" t="inlineStr">
        <is>
          <t>GB 19578-2021（旧版）：https://openstd.samr.gov.cn/bzgk/std/newGbInfo?hcno=2C4E76A2B4D0D6D9E05397BE0A0A5A8F</t>
        </is>
      </c>
    </row>
    <row r="158">
      <c r="A158" s="305" t="inlineStr">
        <is>
          <t>CHNPRFFECI04S000</t>
        </is>
      </c>
      <c r="B158" s="305" t="inlineStr">
        <is>
          <t>工具</t>
        </is>
      </c>
      <c r="C158" s="305" t="inlineStr">
        <is>
          <t>绩效标准</t>
        </is>
      </c>
      <c r="D158" s="305" t="inlineStr">
        <is>
          <t>燃油经济性标准</t>
        </is>
      </c>
      <c r="E158" s="305" t="inlineStr">
        <is>
          <t>交通</t>
        </is>
      </c>
      <c r="F158" s="305" t="inlineStr">
        <is>
          <t>轻型商用车</t>
        </is>
      </c>
      <c r="G158" s="305" t="inlineStr">
        <is>
          <t>轻型商用车辆燃料消耗量限值</t>
        </is>
      </c>
      <c r="H158" s="305" t="inlineStr">
        <is>
          <t>Light-Duty Commercial Vehicle Fuel Consumption Limit</t>
        </is>
      </c>
      <c r="I158" s="305" t="inlineStr">
        <is>
          <t>N/A</t>
        </is>
      </c>
      <c r="J158" s="305" t="inlineStr">
        <is>
          <t>GB 20997-2024《轻型商用车辆燃料消耗量限值及评价指标》是强制性国家标准，于2024年8月23日发布，2026年1月1日实施，替代GB 20997-2015。适用于能够燃用汽油或柴油燃料、最大设计总质量不超过3500kg的N1类和M2类商用车辆，2024版新增纯电动、混合动力、燃料电池和甲醇等新能源车型的燃料消耗量折算要求。该标准于2007年首次发布，历经2015版、2024版两次修订，2024版单车限值较2015版加严约10%，并引入企业平均管理模式（CAFC）。</t>
        </is>
      </c>
      <c r="K158" s="305" t="inlineStr">
        <is>
          <t>能源效率；节能</t>
        </is>
      </c>
      <c r="L158" s="305" t="inlineStr">
        <is>
          <t>直接</t>
        </is>
      </c>
      <c r="M158" s="305" t="inlineStr">
        <is>
          <t>供给侧</t>
        </is>
      </c>
      <c r="N158" s="305" t="inlineStr">
        <is>
          <t>中国</t>
        </is>
      </c>
      <c r="O158" s="305" t="inlineStr">
        <is>
          <t>国家</t>
        </is>
      </c>
      <c r="P158" s="305" t="inlineStr">
        <is>
          <t>N/A</t>
        </is>
      </c>
      <c r="Q158" s="305" t="inlineStr">
        <is>
          <t>30/07/2007</t>
        </is>
      </c>
      <c r="R158" s="305" t="inlineStr">
        <is>
          <t>01/01/2009</t>
        </is>
      </c>
      <c r="S158" s="305" t="inlineStr">
        <is>
          <t>N/A</t>
        </is>
      </c>
      <c r="T158" s="305" t="inlineStr">
        <is>
          <t>23/08/2024</t>
        </is>
      </c>
      <c r="U158" s="305" t="inlineStr">
        <is>
          <t>2024年8月23日发布GB 20997-2024替代GB 20997-2015，单车限值加严约10%，新增新能源车型纳入管理，引入企业平均管理模式，于2026年1月1日实施。</t>
        </is>
      </c>
      <c r="V158" s="305">
        <f>IF(R158="","生效",IF(R158="N/A","生效",IF(TODAY()&lt;DATE(VALUE(RIGHT(R158,4)),VALUE(MID(R158,4,2)),VALUE(LEFT(R158,2))),"计划实施",IF(S158="","生效",IF(S158="N/A","生效",IF(TODAY()&lt;DATE(VALUE(RIGHT(S158,4)),VALUE(MID(S158,4,2)),VALUE(LEFT(S158,2))),"生效","已终止"))))))</f>
        <v/>
      </c>
      <c r="W158" s="305" t="inlineStr">
        <is>
          <t>工业和信息化部；国家市场监督管理总局；国家标准化管理委员会</t>
        </is>
      </c>
      <c r="X158" s="305" t="inlineStr">
        <is>
          <t>轻型商用车辆</t>
        </is>
      </c>
      <c r="Y158" s="305" t="inlineStr">
        <is>
          <t>新建；既有</t>
        </is>
      </c>
      <c r="Z158" s="305" t="inlineStr">
        <is>
          <t>能够燃用汽油或柴油燃料、最大设计总质量不超过3500kg的N1类（货车）和M2类（客车）商用车辆。2024版将适用范围扩大至纯电动、混合动力、燃料电池和甲醇等新能源商用车型。</t>
        </is>
      </c>
      <c r="AA158" s="305" t="inlineStr">
        <is>
          <t>N/A</t>
        </is>
      </c>
      <c r="AB158" s="305" t="inlineStr">
        <is>
          <t>N/A</t>
        </is>
      </c>
      <c r="AC158" s="305" t="inlineStr">
        <is>
          <t>企业</t>
        </is>
      </c>
      <c r="AD158" s="305" t="inlineStr">
        <is>
          <t>在中国境内生产和销售轻型商用车辆的汽车制造企业。</t>
        </is>
      </c>
      <c r="AE158" s="305" t="inlineStr">
        <is>
          <t>型式批准；生产；销售</t>
        </is>
      </c>
      <c r="AF158" s="305" t="inlineStr">
        <is>
          <t>轻型商用车辆的型式批准和销售活动。新申请型式批准的车型自2026年1月1日起执行GB 20997-2024限值；已获型式批准的车型须在过渡期内达标。</t>
        </is>
      </c>
      <c r="AG158" s="305" t="inlineStr">
        <is>
          <t>按车重阶梯式</t>
        </is>
      </c>
      <c r="AH158" s="305" t="inlineStr">
        <is>
          <t>L/100km</t>
        </is>
      </c>
      <c r="AI158" s="305" t="inlineStr">
        <is>
          <t>按车辆总质量和车型类别分组设定燃料消耗量限值，采用线性阶梯式限值体系。测试工况从NEDC循环切换为WLTC或中国工况。单车限值较三阶段（GB 20997-2015）加严10%。</t>
        </is>
      </c>
      <c r="AJ158" s="305" t="inlineStr">
        <is>
          <t>1）新申请型式批准的轻型商用车辆须满足GB 20997-2024规定的燃料消耗量限值方可上市销售；2）已获得型式批准的车型须在过渡期内达到新限值要求；3）企业平均燃料消耗量（CAFC）须满足阶段目标要求；4）不满足限值要求的车型不得生产和销售。</t>
        </is>
      </c>
      <c r="AK158" s="305" t="inlineStr">
        <is>
          <t>N/A</t>
        </is>
      </c>
      <c r="AL158" s="305" t="inlineStr">
        <is>
          <t>N/A</t>
        </is>
      </c>
      <c r="AM158" s="305" t="inlineStr">
        <is>
          <t>政府机构开展的型式批准和一致性监督检查；企业能耗数据报告</t>
        </is>
      </c>
      <c r="AN158" s="305" t="inlineStr">
        <is>
          <t>工业和信息化部对车辆进行型式批准和一致性监督检查；汽车制造企业须按规定报送车辆燃料消耗量数据和企业平均燃料消耗量核算报告。</t>
        </is>
      </c>
      <c r="AO158" s="305" t="inlineStr">
        <is>
          <t>合规命令；罚款；禁止生产和销售</t>
        </is>
      </c>
      <c r="AP158" s="305" t="inlineStr">
        <is>
          <t>对不符合燃料消耗量限值标准的车型，由工业和信息化部责令限期整改；未按要求整改的车型撤销型式批准，禁止生产和销售。</t>
        </is>
      </c>
      <c r="AQ158" s="305" t="inlineStr">
        <is>
          <t>其他激励或支持</t>
        </is>
      </c>
      <c r="AR158" s="305" t="inlineStr">
        <is>
          <t>国家鼓励汽车制造企业研发和应用先进节能技术，通过企业平均燃料消耗量管理赋予企业合规灵活性，推动行业持续节能减排。</t>
        </is>
      </c>
      <c r="AS158" s="305" t="inlineStr">
        <is>
          <t>N/A</t>
        </is>
      </c>
      <c r="AT158" s="305" t="inlineStr">
        <is>
          <t>N/A</t>
        </is>
      </c>
      <c r="AU158" s="305" t="inlineStr">
        <is>
          <t>C29</t>
        </is>
      </c>
      <c r="AV158" s="305" t="inlineStr">
        <is>
          <t>CO2</t>
        </is>
      </c>
      <c r="AW158" s="305" t="inlineStr">
        <is>
          <t>正向</t>
        </is>
      </c>
      <c r="AX158" s="305" t="inlineStr">
        <is>
          <t>节能；污染防治</t>
        </is>
      </c>
      <c r="AY158" s="305" t="inlineStr">
        <is>
          <t>GB 20997-2024 轻型商用车辆燃料消耗量限值及评价指标</t>
        </is>
      </c>
      <c r="AZ158" s="305" t="inlineStr">
        <is>
          <t>https://openstd.samr.gov.cn/bzgk/std/newGbInfo?hcno=47E98BA6D15D541E9F00FDD0A738C291</t>
        </is>
      </c>
      <c r="BA158" s="305" t="inlineStr">
        <is>
          <t>GB 20997-2015（旧版）：https://openstd.samr.gov.cn/bzgk/std/newGbInfo?hcno=71F772D80F8CD3A7E05397BE0A0AB82A</t>
        </is>
      </c>
    </row>
    <row r="159">
      <c r="A159" s="305" t="inlineStr">
        <is>
          <t>CHNPRFFECI05S000</t>
        </is>
      </c>
      <c r="B159" s="305" t="inlineStr">
        <is>
          <t>工具</t>
        </is>
      </c>
      <c r="C159" s="305" t="inlineStr">
        <is>
          <t>绩效标准</t>
        </is>
      </c>
      <c r="D159" s="305" t="inlineStr">
        <is>
          <t>燃油经济性标准</t>
        </is>
      </c>
      <c r="E159" s="305" t="inlineStr">
        <is>
          <t>交通</t>
        </is>
      </c>
      <c r="F159" s="305" t="inlineStr">
        <is>
          <t>重型商用车</t>
        </is>
      </c>
      <c r="G159" s="305" t="inlineStr">
        <is>
          <t>重型商用车辆燃料消耗量限值</t>
        </is>
      </c>
      <c r="H159" s="305" t="inlineStr">
        <is>
          <t>Heavy-Duty Commercial Vehicle Fuel Consumption Limit</t>
        </is>
      </c>
      <c r="I159" s="305" t="inlineStr">
        <is>
          <t>N/A</t>
        </is>
      </c>
      <c r="J159" s="305" t="inlineStr">
        <is>
          <t>GB 30510-2024《重型商用车辆燃料消耗量限值》是强制性国家标准，于2024年9月29日发布，2025年7月1日实施，替代GB 30510-2018。适用于能够燃用汽油或柴油燃料、最大设计总质量大于3500kg的商用车辆，包括货车、半挂牵引车、普通客车、自卸汽车和城市客车，不适用于专项作业车。该标准于2014年首次发布，历经2018版、2024版两次修订，2024版限值较2018版降低约10%（降幅6%~13%）。</t>
        </is>
      </c>
      <c r="K159" s="305" t="inlineStr">
        <is>
          <t>能源效率；节能</t>
        </is>
      </c>
      <c r="L159" s="305" t="inlineStr">
        <is>
          <t>直接</t>
        </is>
      </c>
      <c r="M159" s="305" t="inlineStr">
        <is>
          <t>供给侧</t>
        </is>
      </c>
      <c r="N159" s="305" t="inlineStr">
        <is>
          <t>中国</t>
        </is>
      </c>
      <c r="O159" s="305" t="inlineStr">
        <is>
          <t>国家</t>
        </is>
      </c>
      <c r="P159" s="305" t="inlineStr">
        <is>
          <t>N/A</t>
        </is>
      </c>
      <c r="Q159" s="305" t="inlineStr">
        <is>
          <t>01/02/2014</t>
        </is>
      </c>
      <c r="R159" s="305" t="inlineStr">
        <is>
          <t>01/07/2014</t>
        </is>
      </c>
      <c r="S159" s="305" t="inlineStr">
        <is>
          <t>N/A</t>
        </is>
      </c>
      <c r="T159" s="305" t="inlineStr">
        <is>
          <t>29/09/2024</t>
        </is>
      </c>
      <c r="U159" s="305" t="inlineStr">
        <is>
          <t>2024年9月29日发布GB 30510-2024替代GB 30510-2018，限值降低约10%，于2025年7月1日实施（新车型）/2027年7月1日（已获证车型）。</t>
        </is>
      </c>
      <c r="V159" s="305">
        <f>IF(R159="","生效",IF(R159="N/A","生效",IF(TODAY()&lt;DATE(VALUE(RIGHT(R159,4)),VALUE(MID(R159,4,2)),VALUE(LEFT(R159,2))),"计划实施",IF(S159="","生效",IF(S159="N/A","生效",IF(TODAY()&lt;DATE(VALUE(RIGHT(S159,4)),VALUE(MID(S159,4,2)),VALUE(LEFT(S159,2))),"生效","已终止"))))))</f>
        <v/>
      </c>
      <c r="W159" s="305" t="inlineStr">
        <is>
          <t>工业和信息化部；国家市场监督管理总局；国家标准化管理委员会</t>
        </is>
      </c>
      <c r="X159" s="305" t="inlineStr">
        <is>
          <t>重型商用车辆</t>
        </is>
      </c>
      <c r="Y159" s="305" t="inlineStr">
        <is>
          <t>新建；既有</t>
        </is>
      </c>
      <c r="Z159" s="305" t="inlineStr">
        <is>
          <t>能够燃用汽油或柴油燃料、最大设计总质量大于3500kg的商用车辆，包括货车、半挂牵引车、普通客车、自卸汽车和城市客车。不适用于专项作业车。</t>
        </is>
      </c>
      <c r="AA159" s="305" t="inlineStr">
        <is>
          <t>N/A</t>
        </is>
      </c>
      <c r="AB159" s="305" t="inlineStr">
        <is>
          <t>N/A</t>
        </is>
      </c>
      <c r="AC159" s="305" t="inlineStr">
        <is>
          <t>企业</t>
        </is>
      </c>
      <c r="AD159" s="305" t="inlineStr">
        <is>
          <t>在中国境内生产和销售重型商用车辆的汽车制造企业。</t>
        </is>
      </c>
      <c r="AE159" s="305" t="inlineStr">
        <is>
          <t>型式批准；生产；销售</t>
        </is>
      </c>
      <c r="AF159" s="305" t="inlineStr">
        <is>
          <t>重型商用车辆的型式批准和销售活动。新委托型式批准的车型自2025年7月1日起执行GB 30510-2024限值；已获型式批准的车型自2027年7月1日起执行。</t>
        </is>
      </c>
      <c r="AG159" s="305" t="inlineStr">
        <is>
          <t>按车重和车型</t>
        </is>
      </c>
      <c r="AH159" s="305" t="inlineStr">
        <is>
          <t>L/100km</t>
        </is>
      </c>
      <c r="AI159" s="305" t="inlineStr">
        <is>
          <t>按车辆总质量、车型类别和用途分组设定燃料消耗量限值，采用阶梯式限值体系。根据不同车型和总质量，2024版限值较2018版降低6%~13%。</t>
        </is>
      </c>
      <c r="AJ159" s="305" t="inlineStr">
        <is>
          <t>1）新申请型式批准的重型商用车辆须满足GB 30510-2024规定的燃料消耗量限值方可上市销售；2）已获得型式批准的车型须在过渡期内（至2027年7月1日）达到新限值要求；3）不满足限值要求的车型不得生产和销售。</t>
        </is>
      </c>
      <c r="AK159" s="305" t="inlineStr">
        <is>
          <t>N/A</t>
        </is>
      </c>
      <c r="AL159" s="305" t="inlineStr">
        <is>
          <t>N/A</t>
        </is>
      </c>
      <c r="AM159" s="305" t="inlineStr">
        <is>
          <t>政府机构开展的型式批准和一致性监督检查；企业能耗数据报告</t>
        </is>
      </c>
      <c r="AN159" s="305" t="inlineStr">
        <is>
          <t>工业和信息化部对车辆进行型式批准和一致性监督检查；汽车制造企业须按规定报送车辆燃料消耗量数据，接受节能监察。</t>
        </is>
      </c>
      <c r="AO159" s="305" t="inlineStr">
        <is>
          <t>合规命令；罚款；禁止生产和销售</t>
        </is>
      </c>
      <c r="AP159" s="305" t="inlineStr">
        <is>
          <t>对不符合燃料消耗量限值标准的重型商用车型，由工业和信息化部责令限期整改；未按要求整改的车型撤销型式批准，禁止生产和销售。</t>
        </is>
      </c>
      <c r="AQ159" s="305" t="inlineStr">
        <is>
          <t>其他激励或支持</t>
        </is>
      </c>
      <c r="AR159" s="305" t="inlineStr">
        <is>
          <t>国家鼓励汽车制造企业研发和应用先进节能技术，降低重型商用车辆燃料消耗量，推动商用车节能技术升级。</t>
        </is>
      </c>
      <c r="AS159" s="305" t="inlineStr">
        <is>
          <t>N/A</t>
        </is>
      </c>
      <c r="AT159" s="305" t="inlineStr">
        <is>
          <t>N/A</t>
        </is>
      </c>
      <c r="AU159" s="305" t="inlineStr">
        <is>
          <t>C29</t>
        </is>
      </c>
      <c r="AV159" s="305" t="inlineStr">
        <is>
          <t>CO2</t>
        </is>
      </c>
      <c r="AW159" s="305" t="inlineStr">
        <is>
          <t>正向</t>
        </is>
      </c>
      <c r="AX159" s="305" t="inlineStr">
        <is>
          <t>节能；污染防治</t>
        </is>
      </c>
      <c r="AY159" s="305" t="inlineStr">
        <is>
          <t>GB 30510-2024 重型商用车辆燃料消耗量限值</t>
        </is>
      </c>
      <c r="AZ159" s="305" t="inlineStr">
        <is>
          <t>https://openstd.samr.gov.cn/bzgk/std/newGbInfo?hcno=35651BC9CFA4506EB75F140E59A4F73D</t>
        </is>
      </c>
      <c r="BA159" s="305" t="inlineStr">
        <is>
          <t>GB 30510-2018（旧版）：https://openstd.samr.gov.cn/bzgk/std/newGbInfo?hcno=0FECA2934941502E161716E7F2502E76</t>
        </is>
      </c>
    </row>
    <row r="160">
      <c r="A160" s="305" t="inlineStr">
        <is>
          <t>CHNPRFMHSI01S000</t>
        </is>
      </c>
      <c r="B160" s="305" t="inlineStr">
        <is>
          <t>工具</t>
        </is>
      </c>
      <c r="C160" s="305" t="inlineStr">
        <is>
          <t>绩效标准</t>
        </is>
      </c>
      <c r="D160" s="305" t="inlineStr">
        <is>
          <t>空间供暖最低能源绩效标准（MEPS）</t>
        </is>
      </c>
      <c r="E160" s="305" t="inlineStr">
        <is>
          <t>建筑；工业</t>
        </is>
      </c>
      <c r="F160" s="305" t="inlineStr">
        <is>
          <t>建筑供暖；工业供热</t>
        </is>
      </c>
      <c r="G160" s="305" t="inlineStr">
        <is>
          <t>热泵和冷水机组能效限定值及能效等级</t>
        </is>
      </c>
      <c r="H160" s="305" t="inlineStr">
        <is>
          <t>Minimum Allowable Values of the Energy Efficiency and Energy Efficiency Grades for Heat Pumps and Water Chillers</t>
        </is>
      </c>
      <c r="I160" s="305" t="inlineStr">
        <is>
          <t>N/A</t>
        </is>
      </c>
      <c r="J160" s="305" t="inlineStr">
        <is>
          <t>GB 19577-2024《热泵和冷水机组能效限定值及能效等级》是强制性国家标准，于2024年4月29日发布，2025年2月1日实施，整合替代GB 19577-2015、GB 29540-2013、GB 30721-2014和GB 37480-2019四项标准。适用于蒸气压缩循环冷水（热泵）机组、低环境温度空气源热泵（冷水）机组、水（地）源热泵机组、溴化锂吸收式冷（温）水机组、蒸气压缩循环高温热泵机组、间接蒸发冷却冷水机组和一体式冷水（热泵）机组。能效等级分为3级（1级最高），3级为能效限定值即强制市场准入门槛。能效指标大幅提高，预计淘汰20%~40%现有产品。</t>
        </is>
      </c>
      <c r="K160" s="305" t="inlineStr">
        <is>
          <t>能源效率；节能</t>
        </is>
      </c>
      <c r="L160" s="305" t="inlineStr">
        <is>
          <t>直接</t>
        </is>
      </c>
      <c r="M160" s="305" t="inlineStr">
        <is>
          <t>供给侧</t>
        </is>
      </c>
      <c r="N160" s="305" t="inlineStr">
        <is>
          <t>中国</t>
        </is>
      </c>
      <c r="O160" s="305" t="inlineStr">
        <is>
          <t>国家</t>
        </is>
      </c>
      <c r="P160" s="305" t="inlineStr">
        <is>
          <t>N/A</t>
        </is>
      </c>
      <c r="Q160" s="305" t="inlineStr">
        <is>
          <t>01/03/2005</t>
        </is>
      </c>
      <c r="R160" s="305" t="inlineStr">
        <is>
          <t>01/01/2006</t>
        </is>
      </c>
      <c r="S160" s="305" t="inlineStr">
        <is>
          <t>N/A</t>
        </is>
      </c>
      <c r="T160" s="305" t="inlineStr">
        <is>
          <t>29/04/2024</t>
        </is>
      </c>
      <c r="U160" s="305" t="inlineStr">
        <is>
          <t>2024年4月29日发布GB 19577-2024整合替代4项标准（GB 19577-2015冷水机组、GB 29540-2013溴化锂吸收式机组、GB 30721-2014水地源热泵、GB 37480-2019低环境温度空气源热泵），扩大产品覆盖范围至8类，能效指标大幅提升，预计淘汰20%~40%现有产品。</t>
        </is>
      </c>
      <c r="V160" s="305">
        <f>IF(R160="","生效",IF(R160="N/A","生效",IF(TODAY()&lt;DATE(VALUE(RIGHT(R160,4)),VALUE(MID(R160,4,2)),VALUE(LEFT(R160,2))),"计划实施",IF(S160="","生效",IF(S160="N/A","生效",IF(TODAY()&lt;DATE(VALUE(RIGHT(S160,4)),VALUE(MID(S160,4,2)),VALUE(LEFT(S160,2))),"生效","已终止"))))))</f>
        <v/>
      </c>
      <c r="W160" s="305" t="inlineStr">
        <is>
          <t>国家市场监督管理总局；国家标准化管理委员会</t>
        </is>
      </c>
      <c r="X160" s="305" t="inlineStr">
        <is>
          <t>热泵和冷水机组</t>
        </is>
      </c>
      <c r="Y160" s="305" t="inlineStr">
        <is>
          <t>新建</t>
        </is>
      </c>
      <c r="Z160" s="305" t="inlineStr">
        <is>
          <t>蒸气压缩循环冷水（热泵）机组、低环境温度空气源热泵（冷水）机组、水（地）源热泵机组、溴化锂吸收式冷（温）水机组、蒸气压缩循环高温热泵机组、间接蒸发冷却冷水机组和一体式冷水（热泵）机组。</t>
        </is>
      </c>
      <c r="AA160" s="305" t="inlineStr">
        <is>
          <t>N/A</t>
        </is>
      </c>
      <c r="AB160" s="305" t="inlineStr">
        <is>
          <t>N/A</t>
        </is>
      </c>
      <c r="AC160" s="305" t="inlineStr">
        <is>
          <t>企业</t>
        </is>
      </c>
      <c r="AD160" s="305" t="inlineStr">
        <is>
          <t>在中国境内生产、进口或销售热泵和冷水机组的生产企业和进口商。</t>
        </is>
      </c>
      <c r="AE160" s="305" t="inlineStr">
        <is>
          <t>生产；销售；进口</t>
        </is>
      </c>
      <c r="AF160" s="305" t="inlineStr">
        <is>
          <t>热泵和冷水机组的生产、进口和销售活动。产品须达到标准规定的能效限定值方可进入市场。</t>
        </is>
      </c>
      <c r="AG160" s="305" t="inlineStr">
        <is>
          <t>3级</t>
        </is>
      </c>
      <c r="AH160" s="305" t="inlineStr">
        <is>
          <t>能效等级</t>
        </is>
      </c>
      <c r="AI160" s="305" t="inlineStr">
        <is>
          <t>能效等级分为3级（1级最高），3级为能效限定值即市场准入最低要求。采用双通道评价指标（IPLV或COPc）进行能效等级判定。按机组类型、冷却方式和名义制冷量/制热量分别规定COP、IPLV等能效指标限值。</t>
        </is>
      </c>
      <c r="AJ160" s="305" t="inlineStr">
        <is>
          <t>1）热泵和冷水机组须达到标准规定的能效限定值（3级）方可生产、进口或销售；2）产品须标注能效等级标识；3）能效等级分为1级（最高）、2级、3级，3级为市场准入最低要求。</t>
        </is>
      </c>
      <c r="AK160" s="305" t="inlineStr">
        <is>
          <t>N/A</t>
        </is>
      </c>
      <c r="AL160" s="305" t="inlineStr">
        <is>
          <t>N/A</t>
        </is>
      </c>
      <c r="AM160" s="305" t="inlineStr">
        <is>
          <t>政府机构开展的监督检查</t>
        </is>
      </c>
      <c r="AN160" s="305" t="inlineStr">
        <is>
          <t>市场监督管理部门对热泵和冷水机组产品进行能效标识监督检查和产品质量监督抽查。</t>
        </is>
      </c>
      <c r="AO160" s="305" t="inlineStr">
        <is>
          <t>合规命令；罚款</t>
        </is>
      </c>
      <c r="AP160" s="305" t="inlineStr">
        <is>
          <t>对生产、进口、销售不符合强制性能效标准的热泵和冷水机组产品的，由市场监督管理部门责令停止生产、进口、销售，没收违法所得，并处罚款；情节严重的，吊销营业执照。</t>
        </is>
      </c>
      <c r="AQ160" s="305" t="inlineStr">
        <is>
          <t>其他激励或支持</t>
        </is>
      </c>
      <c r="AR160" s="305" t="inlineStr">
        <is>
          <t>国家鼓励生产和使用1级、2级高效热泵和冷水机组；通过节能产品认证和绿色建筑推广引导高效暖通设备市场应用。</t>
        </is>
      </c>
      <c r="AS160" s="305" t="inlineStr">
        <is>
          <t>N/A</t>
        </is>
      </c>
      <c r="AT160" s="305" t="inlineStr">
        <is>
          <t>N/A</t>
        </is>
      </c>
      <c r="AU160" s="305" t="inlineStr">
        <is>
          <t>C27</t>
        </is>
      </c>
      <c r="AV160" s="305" t="inlineStr">
        <is>
          <t>CO2</t>
        </is>
      </c>
      <c r="AW160" s="305" t="inlineStr">
        <is>
          <t>正向</t>
        </is>
      </c>
      <c r="AX160" s="305" t="inlineStr">
        <is>
          <t>节能；产业发展</t>
        </is>
      </c>
      <c r="AY160" s="305" t="inlineStr">
        <is>
          <t>GB 19577-2024 热泵和冷水机组能效限定值及能效等级</t>
        </is>
      </c>
      <c r="AZ160" s="305" t="inlineStr">
        <is>
          <t>https://openstd.samr.gov.cn/bzgk/std/newGbInfo?hcno=C59327F9E5A3194DAD64C39B883C36C2</t>
        </is>
      </c>
      <c r="BA160" s="305" t="inlineStr">
        <is>
          <t>GB 30721-2014水（地）源热泵（旧版，已废止）：https://openstd.samr.gov.cn/bzgk/std/newGbInfo?hcno=0AFB9BECCAF3446797B9201068DCF363</t>
        </is>
      </c>
    </row>
    <row r="161">
      <c r="A161" s="305" t="inlineStr">
        <is>
          <t>CHNPRFMCSI01S000</t>
        </is>
      </c>
      <c r="B161" s="305" t="inlineStr">
        <is>
          <t>工具</t>
        </is>
      </c>
      <c r="C161" s="305" t="inlineStr">
        <is>
          <t>绩效标准</t>
        </is>
      </c>
      <c r="D161" s="305" t="inlineStr">
        <is>
          <t>空间制冷最低能源绩效标准（MEPS）</t>
        </is>
      </c>
      <c r="E161" s="305" t="inlineStr">
        <is>
          <t>建筑</t>
        </is>
      </c>
      <c r="F161" s="305" t="inlineStr">
        <is>
          <t>建筑空调；建筑供暖</t>
        </is>
      </c>
      <c r="G161" s="305" t="inlineStr">
        <is>
          <t>多联式空调（热泵）机组能效限定值及能效等级</t>
        </is>
      </c>
      <c r="H161" s="305" t="inlineStr">
        <is>
          <t>Minimum Allowable Values of the Energy Efficiency and Energy Efficiency Grades for Multi-Connected Air-Condition (Heat Pump) Units</t>
        </is>
      </c>
      <c r="I161" s="305" t="inlineStr">
        <is>
          <t>N/A</t>
        </is>
      </c>
      <c r="J161" s="305" t="inlineStr">
        <is>
          <t>GB 21454-2021《多联式空调（热泵）机组能效限定值及能效等级》是强制性国家标准，于2021年10月11日发布，2022年11月1日实施，替代GB 21454-2008。适用于风冷式和水冷式多联式空调（热泵）机组，以及低环境温度空气源多联式热泵（空调）机组。以全年能源消耗效率（APF）为评价指标，能效等级分为3级（1级最高），3级为能效限定值即强制市场准入门槛。能效准入门槛较2008版提升40%以上。</t>
        </is>
      </c>
      <c r="K161" s="305" t="inlineStr">
        <is>
          <t>能源效率；节能</t>
        </is>
      </c>
      <c r="L161" s="305" t="inlineStr">
        <is>
          <t>直接</t>
        </is>
      </c>
      <c r="M161" s="305" t="inlineStr">
        <is>
          <t>供给侧</t>
        </is>
      </c>
      <c r="N161" s="305" t="inlineStr">
        <is>
          <t>中国</t>
        </is>
      </c>
      <c r="O161" s="305" t="inlineStr">
        <is>
          <t>国家</t>
        </is>
      </c>
      <c r="P161" s="305" t="inlineStr">
        <is>
          <t>N/A</t>
        </is>
      </c>
      <c r="Q161" s="305" t="inlineStr">
        <is>
          <t>01/06/2008</t>
        </is>
      </c>
      <c r="R161" s="305" t="inlineStr">
        <is>
          <t>01/01/2009</t>
        </is>
      </c>
      <c r="S161" s="305" t="inlineStr">
        <is>
          <t>N/A</t>
        </is>
      </c>
      <c r="T161" s="305" t="inlineStr">
        <is>
          <t>11/10/2021</t>
        </is>
      </c>
      <c r="U161" s="305" t="inlineStr">
        <is>
          <t>2021年10月11日发布GB 21454-2021替代GB 21454-2008，扩大适用范围至水冷式多联机和低环境温度空气源多联式热泵，引入APF评价指标，能效准入门槛提升40%以上。</t>
        </is>
      </c>
      <c r="V161" s="305">
        <f>IF(R161="","生效",IF(R161="N/A","生效",IF(TODAY()&lt;DATE(VALUE(RIGHT(R161,4)),VALUE(MID(R161,4,2)),VALUE(LEFT(R161,2))),"计划实施",IF(S161="","生效",IF(S161="N/A","生效",IF(TODAY()&lt;DATE(VALUE(RIGHT(S161,4)),VALUE(MID(S161,4,2)),VALUE(LEFT(S161,2))),"生效","已终止"))))))</f>
        <v/>
      </c>
      <c r="W161" s="305" t="inlineStr">
        <is>
          <t>国家市场监督管理总局；国家标准化管理委员会</t>
        </is>
      </c>
      <c r="X161" s="305" t="inlineStr">
        <is>
          <t>多联式空调（热泵）机组</t>
        </is>
      </c>
      <c r="Y161" s="305" t="inlineStr">
        <is>
          <t>新建</t>
        </is>
      </c>
      <c r="Z161" s="305" t="inlineStr">
        <is>
          <t>采用风冷式或水冷式冷凝器的多联式空调（热泵）机组，以及低环境温度空气源多联式热泵（空调）机组。不适用于单元式空气调节机和风管送风式空调机组。</t>
        </is>
      </c>
      <c r="AA161" s="305" t="inlineStr">
        <is>
          <t>N/A</t>
        </is>
      </c>
      <c r="AB161" s="305" t="inlineStr">
        <is>
          <t>N/A</t>
        </is>
      </c>
      <c r="AC161" s="305" t="inlineStr">
        <is>
          <t>企业</t>
        </is>
      </c>
      <c r="AD161" s="305" t="inlineStr">
        <is>
          <t>在中国境内生产、进口或销售多联式空调（热泵）机组的生产企业和进口商。</t>
        </is>
      </c>
      <c r="AE161" s="305" t="inlineStr">
        <is>
          <t>生产；销售；进口</t>
        </is>
      </c>
      <c r="AF161" s="305" t="inlineStr">
        <is>
          <t>多联式空调（热泵）机组的生产、进口和销售活动。产品须达到标准规定的能效限定值方可进入市场。</t>
        </is>
      </c>
      <c r="AG161" s="305" t="inlineStr">
        <is>
          <t>3级</t>
        </is>
      </c>
      <c r="AH161" s="305" t="inlineStr">
        <is>
          <t>能效等级</t>
        </is>
      </c>
      <c r="AI161" s="305" t="inlineStr">
        <is>
          <t>以全年能源消耗效率（APF）为评价指标，能效等级分为3级（1级最高）。风冷式热泵型多联机APF：CC≤14kW 3级≥3.60，14kW&lt;CC≤28kW 3级≥3.50，28kW&lt;CC≤50kW 3级≥3.40，50kW&lt;CC≤68kW 3级≥3.30，CC&gt;68kW 3级≥3.20。</t>
        </is>
      </c>
      <c r="AJ161" s="305" t="inlineStr">
        <is>
          <t>1）多联式空调（热泵）机组须达到标准规定的能效限定值（3级）方可生产、进口或销售；2）产品须标注能效等级标识；3）能效等级分为1级（最高）、2级、3级，3级为市场准入最低要求。</t>
        </is>
      </c>
      <c r="AK161" s="305" t="inlineStr">
        <is>
          <t>N/A</t>
        </is>
      </c>
      <c r="AL161" s="305" t="inlineStr">
        <is>
          <t>N/A</t>
        </is>
      </c>
      <c r="AM161" s="305" t="inlineStr">
        <is>
          <t>政府机构开展的监督检查</t>
        </is>
      </c>
      <c r="AN161" s="305" t="inlineStr">
        <is>
          <t>市场监督管理部门对多联式空调（热泵）机组产品进行能效标识监督检查和产品质量监督抽查。</t>
        </is>
      </c>
      <c r="AO161" s="305" t="inlineStr">
        <is>
          <t>合规命令；罚款</t>
        </is>
      </c>
      <c r="AP161" s="305" t="inlineStr">
        <is>
          <t>对生产、进口、销售不符合强制性能效标准的多联式空调（热泵）机组产品的，由市场监督管理部门责令停止生产、进口、销售，没收违法所得，并处罚款；情节严重的，吊销营业执照。</t>
        </is>
      </c>
      <c r="AQ161" s="305" t="inlineStr">
        <is>
          <t>其他激励或支持</t>
        </is>
      </c>
      <c r="AR161" s="305" t="inlineStr">
        <is>
          <t>国家鼓励生产和使用1级、2级高效多联式空调（热泵）机组；通过节能产品认证和绿色建筑推广引导高效空调产品市场应用。</t>
        </is>
      </c>
      <c r="AS161" s="305" t="inlineStr">
        <is>
          <t>N/A</t>
        </is>
      </c>
      <c r="AT161" s="305" t="inlineStr">
        <is>
          <t>N/A</t>
        </is>
      </c>
      <c r="AU161" s="305" t="inlineStr">
        <is>
          <t>C27</t>
        </is>
      </c>
      <c r="AV161" s="305" t="inlineStr">
        <is>
          <t>CO2</t>
        </is>
      </c>
      <c r="AW161" s="305" t="inlineStr">
        <is>
          <t>正向</t>
        </is>
      </c>
      <c r="AX161" s="305" t="inlineStr">
        <is>
          <t>节能；产业发展</t>
        </is>
      </c>
      <c r="AY161" s="305" t="inlineStr">
        <is>
          <t>GB 21454-2021 多联式空调（热泵）机组能效限定值及能效等级</t>
        </is>
      </c>
      <c r="AZ161" s="305" t="inlineStr">
        <is>
          <t>https://openstd.samr.gov.cn/bzgk/std/newGbInfo?hcno=32791D15944EA9E65C8E97FF2FC2039A</t>
        </is>
      </c>
      <c r="BA161" s="305" t="inlineStr">
        <is>
          <t>GB 21454-2008（旧版）：https://openstd.samr.gov.cn/bzgk/std/newGbInfo?hcno=1113031B4489140189D98B75C733F70D</t>
        </is>
      </c>
    </row>
    <row r="162">
      <c r="A162" s="305" t="inlineStr">
        <is>
          <t>CHNPRFMCSI02S000</t>
        </is>
      </c>
      <c r="B162" s="305" t="inlineStr">
        <is>
          <t>工具</t>
        </is>
      </c>
      <c r="C162" s="305" t="inlineStr">
        <is>
          <t>绩效标准</t>
        </is>
      </c>
      <c r="D162" s="305" t="inlineStr">
        <is>
          <t>空间制冷最低能源绩效标准（MEPS）</t>
        </is>
      </c>
      <c r="E162" s="305" t="inlineStr">
        <is>
          <t>建筑</t>
        </is>
      </c>
      <c r="F162" s="305" t="inlineStr">
        <is>
          <t>建筑空调</t>
        </is>
      </c>
      <c r="G162" s="305" t="inlineStr">
        <is>
          <t>房间空气调节器能效限定值及能效等级</t>
        </is>
      </c>
      <c r="H162" s="305" t="inlineStr">
        <is>
          <t>Minimum Allowable Values of the Energy Efficiency and Energy Efficiency Grades for Room Air Conditioners</t>
        </is>
      </c>
      <c r="I162" s="305" t="inlineStr">
        <is>
          <t>N/A</t>
        </is>
      </c>
      <c r="J162" s="305" t="inlineStr">
        <is>
          <t>GB 21455-2019《房间空气调节器能效限定值及能效等级》是强制性国家标准，于2019年12月31日发布，2020年7月1日实施，替代GB 12021.3-2010和GB 21455-2013。适用于采用空气冷却冷凝器、全封闭电动压缩机、额定制冷量≤14000W、气候类型T1的房间空气调节器，以及名义制热量≤14000W的低环境温度空气源热泵热风机。不适用于移动式空调器、多联式空调机组和风管送风式空调器。能效等级分为3级（1级最高），3级为能效限定值即强制市场准入门槛。</t>
        </is>
      </c>
      <c r="K162" s="305" t="inlineStr">
        <is>
          <t>能源效率；节能</t>
        </is>
      </c>
      <c r="L162" s="305" t="inlineStr">
        <is>
          <t>直接</t>
        </is>
      </c>
      <c r="M162" s="305" t="inlineStr">
        <is>
          <t>供给侧</t>
        </is>
      </c>
      <c r="N162" s="305" t="inlineStr">
        <is>
          <t>中国</t>
        </is>
      </c>
      <c r="O162" s="305" t="inlineStr">
        <is>
          <t>国家</t>
        </is>
      </c>
      <c r="P162" s="305" t="inlineStr">
        <is>
          <t>N/A</t>
        </is>
      </c>
      <c r="Q162" s="305" t="inlineStr">
        <is>
          <t>01/06/2004</t>
        </is>
      </c>
      <c r="R162" s="305" t="inlineStr">
        <is>
          <t>01/03/2005</t>
        </is>
      </c>
      <c r="S162" s="305" t="inlineStr">
        <is>
          <t>N/A</t>
        </is>
      </c>
      <c r="T162" s="305" t="inlineStr">
        <is>
          <t>31/12/2019</t>
        </is>
      </c>
      <c r="U162" s="305" t="inlineStr">
        <is>
          <t>2019年12月31日发布GB 21455-2019替代GB 12021.3-2010和GB 21455-2013，合并定速和变频空调器能效标准，统一采用APF评价指标，能效门槛大幅提升。</t>
        </is>
      </c>
      <c r="V162" s="305">
        <f>IF(R162="","生效",IF(R162="N/A","生效",IF(TODAY()&lt;DATE(VALUE(RIGHT(R162,4)),VALUE(MID(R162,4,2)),VALUE(LEFT(R162,2))),"计划实施",IF(S162="","生效",IF(S162="N/A","生效",IF(TODAY()&lt;DATE(VALUE(RIGHT(S162,4)),VALUE(MID(S162,4,2)),VALUE(LEFT(S162,2))),"生效","已终止"))))))</f>
        <v/>
      </c>
      <c r="W162" s="305" t="inlineStr">
        <is>
          <t>国家市场监督管理总局；国家标准化管理委员会</t>
        </is>
      </c>
      <c r="X162" s="305" t="inlineStr">
        <is>
          <t>房间空气调节器</t>
        </is>
      </c>
      <c r="Y162" s="305" t="inlineStr">
        <is>
          <t>新建</t>
        </is>
      </c>
      <c r="Z162" s="305" t="inlineStr">
        <is>
          <t>采用空气冷却冷凝器、全封闭电动压缩机、额定制冷量≤14000W、气候类型T1的房间空气调节器，以及名义制热量≤14000W的低环境温度空气源热泵热风机。不适用于移动式空调器、多联式空调机组和风管送风式空调机组。</t>
        </is>
      </c>
      <c r="AA162" s="305" t="inlineStr">
        <is>
          <t>N/A</t>
        </is>
      </c>
      <c r="AB162" s="305" t="inlineStr">
        <is>
          <t>N/A</t>
        </is>
      </c>
      <c r="AC162" s="305" t="inlineStr">
        <is>
          <t>企业</t>
        </is>
      </c>
      <c r="AD162" s="305" t="inlineStr">
        <is>
          <t>在中国境内生产、进口或销售房间空气调节器的生产企业和进口商。</t>
        </is>
      </c>
      <c r="AE162" s="305" t="inlineStr">
        <is>
          <t>生产；销售；进口</t>
        </is>
      </c>
      <c r="AF162" s="305" t="inlineStr">
        <is>
          <t>房间空气调节器的生产、进口和销售活动。产品须达到标准规定的能效限定值方可进入市场。</t>
        </is>
      </c>
      <c r="AG162" s="305" t="inlineStr">
        <is>
          <t>3级</t>
        </is>
      </c>
      <c r="AH162" s="305" t="inlineStr">
        <is>
          <t>能效等级</t>
        </is>
      </c>
      <c r="AI162" s="305" t="inlineStr">
        <is>
          <t>以全年能源消耗效率（APF）为评价指标，能效等级分为3级（1级最高），3级为能效限定值即市场准入最低要求。额定制冷量≤4500W的分体式房间空调器3级APF≥3.00；4500W&lt;CC≤7100W 3级APF≥2.90；7100W&lt;CC≤14000W 3级APF≥2.80。</t>
        </is>
      </c>
      <c r="AJ162" s="305" t="inlineStr">
        <is>
          <t>1）房间空气调节器须达到标准规定的能效限定值（3级）方可生产、进口或销售；2）产品须标注能效等级标识；3）能效等级分为1级（最高）、2级、3级，3级为市场准入最低要求。</t>
        </is>
      </c>
      <c r="AK162" s="305" t="inlineStr">
        <is>
          <t>N/A</t>
        </is>
      </c>
      <c r="AL162" s="305" t="inlineStr">
        <is>
          <t>N/A</t>
        </is>
      </c>
      <c r="AM162" s="305" t="inlineStr">
        <is>
          <t>政府机构开展的监督检查</t>
        </is>
      </c>
      <c r="AN162" s="305" t="inlineStr">
        <is>
          <t>市场监督管理部门对房间空气调节器产品进行能效标识监督检查和产品质量监督抽查。</t>
        </is>
      </c>
      <c r="AO162" s="305" t="inlineStr">
        <is>
          <t>合规命令；罚款</t>
        </is>
      </c>
      <c r="AP162" s="305" t="inlineStr">
        <is>
          <t>对生产、进口、销售不符合强制性能效标准的房间空气调节器产品的，由市场监督管理部门责令停止生产、进口、销售，没收违法所得，并处罚款；情节严重的，吊销营业执照。</t>
        </is>
      </c>
      <c r="AQ162" s="305" t="inlineStr">
        <is>
          <t>其他激励或支持</t>
        </is>
      </c>
      <c r="AR162" s="305" t="inlineStr">
        <is>
          <t>国家鼓励生产和使用1级、2级高效房间空气调节器；通过节能产品认证和节能惠民补贴推广高效空调产品。</t>
        </is>
      </c>
      <c r="AS162" s="305" t="inlineStr">
        <is>
          <t>N/A</t>
        </is>
      </c>
      <c r="AT162" s="305" t="inlineStr">
        <is>
          <t>N/A</t>
        </is>
      </c>
      <c r="AU162" s="305" t="inlineStr">
        <is>
          <t>C27</t>
        </is>
      </c>
      <c r="AV162" s="305" t="inlineStr">
        <is>
          <t>CO2</t>
        </is>
      </c>
      <c r="AW162" s="305" t="inlineStr">
        <is>
          <t>正向</t>
        </is>
      </c>
      <c r="AX162" s="305" t="inlineStr">
        <is>
          <t>节能；产业发展</t>
        </is>
      </c>
      <c r="AY162" s="305" t="inlineStr">
        <is>
          <t>GB 21455-2019 房间空气调节器能效限定值及能效等级</t>
        </is>
      </c>
      <c r="AZ162" s="305" t="inlineStr">
        <is>
          <t>https://openstd.samr.gov.cn/bzgk/std/newGbInfo?hcno=BC04CDC71AD8C36B62C0FF4AE58F633C</t>
        </is>
      </c>
      <c r="BA162" s="305" t="inlineStr">
        <is>
          <t>GB 12021.3-2010（旧版）：https://openstd.samr.gov.cn/bzgk/std/newGbInfo?hcno=CCCF01CC64E2B23D8573C5BA945C672D；GB 21455-2013（旧版）：https://openstd.samr.gov.cn/bzgk/std/newGbInfo?hcno=3A8FF0FAFE08A1920B7F3D41E5A9E5D9</t>
        </is>
      </c>
    </row>
    <row r="163">
      <c r="A163" s="305" t="inlineStr">
        <is>
          <t>CHNPRFMCSI03S000</t>
        </is>
      </c>
      <c r="B163" s="305" t="inlineStr">
        <is>
          <t>工具</t>
        </is>
      </c>
      <c r="C163" s="305" t="inlineStr">
        <is>
          <t>绩效标准</t>
        </is>
      </c>
      <c r="D163" s="305" t="inlineStr">
        <is>
          <t>空间制冷最低能源绩效标准（MEPS）</t>
        </is>
      </c>
      <c r="E163" s="305" t="inlineStr">
        <is>
          <t>建筑</t>
        </is>
      </c>
      <c r="F163" s="305" t="inlineStr">
        <is>
          <t>建筑空调</t>
        </is>
      </c>
      <c r="G163" s="305" t="inlineStr">
        <is>
          <t>风管送风式空调机组能效限定值及能效等级</t>
        </is>
      </c>
      <c r="H163" s="305" t="inlineStr">
        <is>
          <t>Minimum Allowable Values of Energy Efficiency and Energy Efficiency Grades for Ducted Air Conditioners</t>
        </is>
      </c>
      <c r="I163" s="305" t="inlineStr">
        <is>
          <t>N/A</t>
        </is>
      </c>
      <c r="J163" s="305" t="inlineStr">
        <is>
          <t>GB 37479-2019《风管送风式空调机组能效限定值及能效等级》是强制性国家标准，于2019年4月4日发布，2020年11月1日实施。适用于采用电机驱动压缩机、室内机静压大于0 Pa（表压力）的风管送风式空调（热泵）机组和直接蒸发式全新风空气处理机组。能效等级分为3级（1级最高），3级为能效限定值即强制市场准入门槛。</t>
        </is>
      </c>
      <c r="K163" s="305" t="inlineStr">
        <is>
          <t>能源效率；节能</t>
        </is>
      </c>
      <c r="L163" s="305" t="inlineStr">
        <is>
          <t>直接</t>
        </is>
      </c>
      <c r="M163" s="305" t="inlineStr">
        <is>
          <t>供给侧</t>
        </is>
      </c>
      <c r="N163" s="305" t="inlineStr">
        <is>
          <t>中国</t>
        </is>
      </c>
      <c r="O163" s="305" t="inlineStr">
        <is>
          <t>国家</t>
        </is>
      </c>
      <c r="P163" s="305" t="inlineStr">
        <is>
          <t>N/A</t>
        </is>
      </c>
      <c r="Q163" s="305" t="inlineStr">
        <is>
          <t>04/04/2019</t>
        </is>
      </c>
      <c r="R163" s="305" t="inlineStr">
        <is>
          <t>01/11/2020</t>
        </is>
      </c>
      <c r="S163" s="305" t="inlineStr">
        <is>
          <t>N/A</t>
        </is>
      </c>
      <c r="T163" s="305" t="inlineStr">
        <is>
          <t>N/A</t>
        </is>
      </c>
      <c r="U163" s="305" t="inlineStr">
        <is>
          <t>N/A</t>
        </is>
      </c>
      <c r="V163" s="305">
        <f>IF(R163="","生效",IF(R163="N/A","生效",IF(TODAY()&lt;DATE(VALUE(RIGHT(R163,4)),VALUE(MID(R163,4,2)),VALUE(LEFT(R163,2))),"计划实施",IF(S163="","生效",IF(S163="N/A","生效",IF(TODAY()&lt;DATE(VALUE(RIGHT(S163,4)),VALUE(MID(S163,4,2)),VALUE(LEFT(S163,2))),"生效","已终止"))))))</f>
        <v/>
      </c>
      <c r="W163" s="305" t="inlineStr">
        <is>
          <t>国家市场监督管理总局；国家标准化管理委员会</t>
        </is>
      </c>
      <c r="X163" s="305" t="inlineStr">
        <is>
          <t>风管送风式空调机组</t>
        </is>
      </c>
      <c r="Y163" s="305" t="inlineStr">
        <is>
          <t>新建</t>
        </is>
      </c>
      <c r="Z163" s="305" t="inlineStr">
        <is>
          <t>采用电机驱动压缩机、室内机静压大于0 Pa（表压力）的风管送风式空调（热泵）机组和直接蒸发式全新风空气处理机组。</t>
        </is>
      </c>
      <c r="AA163" s="305" t="inlineStr">
        <is>
          <t>N/A</t>
        </is>
      </c>
      <c r="AB163" s="305" t="inlineStr">
        <is>
          <t>N/A</t>
        </is>
      </c>
      <c r="AC163" s="305" t="inlineStr">
        <is>
          <t>企业</t>
        </is>
      </c>
      <c r="AD163" s="305" t="inlineStr">
        <is>
          <t>在中国境内生产、进口或销售风管送风式空调机组的生产企业和进口商。</t>
        </is>
      </c>
      <c r="AE163" s="305" t="inlineStr">
        <is>
          <t>生产；销售；进口</t>
        </is>
      </c>
      <c r="AF163" s="305" t="inlineStr">
        <is>
          <t>风管送风式空调机组的生产、进口和销售活动。产品须达到标准规定的能效限定值方可进入市场。</t>
        </is>
      </c>
      <c r="AG163" s="305" t="inlineStr">
        <is>
          <t>3级</t>
        </is>
      </c>
      <c r="AH163" s="305" t="inlineStr">
        <is>
          <t>能效等级</t>
        </is>
      </c>
      <c r="AI163" s="305" t="inlineStr">
        <is>
          <t>能效等级分为3级（1级最高），3级为能效限定值即市场准入最低要求。按机组类型（风冷式/水冷式、单冷型/热泵型）和名义制冷量分别规定APF、EER、COP等能效指标限值。</t>
        </is>
      </c>
      <c r="AJ163" s="305" t="inlineStr">
        <is>
          <t>1）风管送风式空调机组须达到标准规定的能效限定值（3级）方可生产、进口或销售；2）产品须标注能效等级标识；3）能效等级分为1级（最高）、2级、3级，3级为市场准入最低要求。</t>
        </is>
      </c>
      <c r="AK163" s="305" t="inlineStr">
        <is>
          <t>N/A</t>
        </is>
      </c>
      <c r="AL163" s="305" t="inlineStr">
        <is>
          <t>N/A</t>
        </is>
      </c>
      <c r="AM163" s="305" t="inlineStr">
        <is>
          <t>政府机构开展的监督检查</t>
        </is>
      </c>
      <c r="AN163" s="305" t="inlineStr">
        <is>
          <t>市场监督管理部门对风管送风式空调机组产品进行能效标识监督检查和产品质量监督抽查。</t>
        </is>
      </c>
      <c r="AO163" s="305" t="inlineStr">
        <is>
          <t>合规命令；罚款</t>
        </is>
      </c>
      <c r="AP163" s="305" t="inlineStr">
        <is>
          <t>对生产、进口、销售不符合强制性能效标准的风管送风式空调机组产品的，由市场监督管理部门责令停止生产、进口、销售，没收违法所得，并处罚款；情节严重的，吊销营业执照。</t>
        </is>
      </c>
      <c r="AQ163" s="305" t="inlineStr">
        <is>
          <t>其他激励或支持</t>
        </is>
      </c>
      <c r="AR163" s="305" t="inlineStr">
        <is>
          <t>国家鼓励生产和使用1级、2级高效风管送风式空调机组；通过节能产品认证引导高效空调产品市场推广。</t>
        </is>
      </c>
      <c r="AS163" s="305" t="inlineStr">
        <is>
          <t>N/A</t>
        </is>
      </c>
      <c r="AT163" s="305" t="inlineStr">
        <is>
          <t>N/A</t>
        </is>
      </c>
      <c r="AU163" s="305" t="inlineStr">
        <is>
          <t>C27</t>
        </is>
      </c>
      <c r="AV163" s="305" t="inlineStr">
        <is>
          <t>CO2</t>
        </is>
      </c>
      <c r="AW163" s="305" t="inlineStr">
        <is>
          <t>正向</t>
        </is>
      </c>
      <c r="AX163" s="305" t="inlineStr">
        <is>
          <t>节能；产业发展</t>
        </is>
      </c>
      <c r="AY163" s="305" t="inlineStr">
        <is>
          <t>GB 37479-2019 风管送风式空调机组能效限定值及能效等级</t>
        </is>
      </c>
      <c r="AZ163" s="305" t="inlineStr">
        <is>
          <t>https://openstd.samr.gov.cn/bzgk/std/newGbInfo?hcno=40B53B45E279F71D82D19417CAF123EE</t>
        </is>
      </c>
      <c r="BA163" s="305" t="inlineStr">
        <is>
          <t>N/A</t>
        </is>
      </c>
    </row>
    <row r="164">
      <c r="A164" s="305" t="inlineStr">
        <is>
          <t>CHNPRFMCSI04S000</t>
        </is>
      </c>
      <c r="B164" s="305" t="inlineStr">
        <is>
          <t>工具</t>
        </is>
      </c>
      <c r="C164" s="305" t="inlineStr">
        <is>
          <t>绩效标准</t>
        </is>
      </c>
      <c r="D164" s="305" t="inlineStr">
        <is>
          <t>空间制冷最低能源绩效标准（MEPS）</t>
        </is>
      </c>
      <c r="E164" s="305" t="inlineStr">
        <is>
          <t>建筑</t>
        </is>
      </c>
      <c r="F164" s="305" t="inlineStr">
        <is>
          <t>建筑空调；数据中心</t>
        </is>
      </c>
      <c r="G164" s="305" t="inlineStr">
        <is>
          <t>单元式空气调节机能效限定值及能效等级</t>
        </is>
      </c>
      <c r="H164" s="305" t="inlineStr">
        <is>
          <t>Minimum Allowable Values of Energy Efficiency and Energy Efficiency Grades for Unitary Air Conditioners</t>
        </is>
      </c>
      <c r="I164" s="305" t="inlineStr">
        <is>
          <t>N/A</t>
        </is>
      </c>
      <c r="J164" s="305" t="inlineStr">
        <is>
          <t>GB 19576-2019《单元式空气调节机能效限定值及能效等级》是强制性国家标准，于2019年4月4日发布，2020年11月1日实施，替代GB 19576-2004。适用于采用电机驱动压缩机、室内机静压为0 Pa（表压力）的单元式空气调节机，包括计算机和数据处理机房用、通讯基站用和恒温恒湿型单元式空气调节机。不适用于多联式空调（热泵）机组、屋顶式空气调节机组和风管送风式空调机组。能效等级分为3级（1级最高），3级为能效限定值即强制市场准入门槛。</t>
        </is>
      </c>
      <c r="K164" s="305" t="inlineStr">
        <is>
          <t>能源效率；节能</t>
        </is>
      </c>
      <c r="L164" s="305" t="inlineStr">
        <is>
          <t>直接</t>
        </is>
      </c>
      <c r="M164" s="305" t="inlineStr">
        <is>
          <t>供给侧</t>
        </is>
      </c>
      <c r="N164" s="305" t="inlineStr">
        <is>
          <t>中国</t>
        </is>
      </c>
      <c r="O164" s="305" t="inlineStr">
        <is>
          <t>国家</t>
        </is>
      </c>
      <c r="P164" s="305" t="inlineStr">
        <is>
          <t>N/A</t>
        </is>
      </c>
      <c r="Q164" s="305" t="inlineStr">
        <is>
          <t>01/06/2004</t>
        </is>
      </c>
      <c r="R164" s="305" t="inlineStr">
        <is>
          <t>01/03/2005</t>
        </is>
      </c>
      <c r="S164" s="305" t="inlineStr">
        <is>
          <t>N/A</t>
        </is>
      </c>
      <c r="T164" s="305" t="inlineStr">
        <is>
          <t>04/04/2019</t>
        </is>
      </c>
      <c r="U164" s="305" t="inlineStr">
        <is>
          <t>2019年4月4日发布GB 19576-2019替代GB 19576-2004，扩大适用范围至计算机和数据处理机房用、通讯基站用和恒温恒湿型单元机，提高各级能效指标。</t>
        </is>
      </c>
      <c r="V164" s="305">
        <f>IF(R164="","生效",IF(R164="N/A","生效",IF(TODAY()&lt;DATE(VALUE(RIGHT(R164,4)),VALUE(MID(R164,4,2)),VALUE(LEFT(R164,2))),"计划实施",IF(S164="","生效",IF(S164="N/A","生效",IF(TODAY()&lt;DATE(VALUE(RIGHT(S164,4)),VALUE(MID(S164,4,2)),VALUE(LEFT(S164,2))),"生效","已终止"))))))</f>
        <v/>
      </c>
      <c r="W164" s="305" t="inlineStr">
        <is>
          <t>国家市场监督管理总局；国家标准化管理委员会</t>
        </is>
      </c>
      <c r="X164" s="305" t="inlineStr">
        <is>
          <t>单元式空气调节机</t>
        </is>
      </c>
      <c r="Y164" s="305" t="inlineStr">
        <is>
          <t>新建</t>
        </is>
      </c>
      <c r="Z164" s="305" t="inlineStr">
        <is>
          <t>采用电机驱动压缩机、室内机静压为0 Pa（表压力）的单元式空气调节机，包括计算机和数据处理机房用、通讯基站用和恒温恒湿型单元式空气调节机。不适用于多联式空调（热泵）机组、屋顶式空气调节机组和风管送风式空调（热泵）机组。</t>
        </is>
      </c>
      <c r="AA164" s="305" t="inlineStr">
        <is>
          <t>N/A</t>
        </is>
      </c>
      <c r="AB164" s="305" t="inlineStr">
        <is>
          <t>N/A</t>
        </is>
      </c>
      <c r="AC164" s="305" t="inlineStr">
        <is>
          <t>企业</t>
        </is>
      </c>
      <c r="AD164" s="305" t="inlineStr">
        <is>
          <t>在中国境内生产、进口或销售单元式空气调节机的生产企业和进口商。</t>
        </is>
      </c>
      <c r="AE164" s="305" t="inlineStr">
        <is>
          <t>生产；销售；进口</t>
        </is>
      </c>
      <c r="AF164" s="305" t="inlineStr">
        <is>
          <t>单元式空气调节机的生产、进口和销售活动。产品须达到标准规定的能效限定值方可进入市场。</t>
        </is>
      </c>
      <c r="AG164" s="305" t="inlineStr">
        <is>
          <t>3级</t>
        </is>
      </c>
      <c r="AH164" s="305" t="inlineStr">
        <is>
          <t>能效等级</t>
        </is>
      </c>
      <c r="AI164" s="305" t="inlineStr">
        <is>
          <t>能效等级分为3级（1级最高），3级为能效限定值即市场准入最低要求。按机组类型（风冷式/水冷式、单冷型/热泵型）和名义制冷量分别规定EER、COP等能效指标限值。</t>
        </is>
      </c>
      <c r="AJ164" s="305" t="inlineStr">
        <is>
          <t>1）单元式空气调节机须达到标准规定的能效限定值（3级）方可生产、进口或销售；2）产品须标注能效等级标识；3）能效等级分为1级（最高）、2级、3级，3级为市场准入最低要求。</t>
        </is>
      </c>
      <c r="AK164" s="305" t="inlineStr">
        <is>
          <t>N/A</t>
        </is>
      </c>
      <c r="AL164" s="305" t="inlineStr">
        <is>
          <t>N/A</t>
        </is>
      </c>
      <c r="AM164" s="305" t="inlineStr">
        <is>
          <t>政府机构开展的监督检查</t>
        </is>
      </c>
      <c r="AN164" s="305" t="inlineStr">
        <is>
          <t>市场监督管理部门对单元式空气调节机产品进行能效标识监督检查和产品质量监督抽查。</t>
        </is>
      </c>
      <c r="AO164" s="305" t="inlineStr">
        <is>
          <t>合规命令；罚款</t>
        </is>
      </c>
      <c r="AP164" s="305" t="inlineStr">
        <is>
          <t>对生产、进口、销售不符合强制性能效标准的单元式空气调节机产品的，由市场监督管理部门责令停止生产、进口、销售，没收违法所得，并处罚款；情节严重的，吊销营业执照。</t>
        </is>
      </c>
      <c r="AQ164" s="305" t="inlineStr">
        <is>
          <t>其他激励或支持</t>
        </is>
      </c>
      <c r="AR164" s="305" t="inlineStr">
        <is>
          <t>国家鼓励生产和使用1级、2级高效单元式空气调节机；通过节能产品认证引导高效空调产品市场推广。</t>
        </is>
      </c>
      <c r="AS164" s="305" t="inlineStr">
        <is>
          <t>N/A</t>
        </is>
      </c>
      <c r="AT164" s="305" t="inlineStr">
        <is>
          <t>N/A</t>
        </is>
      </c>
      <c r="AU164" s="305" t="inlineStr">
        <is>
          <t>C27</t>
        </is>
      </c>
      <c r="AV164" s="305" t="inlineStr">
        <is>
          <t>CO2</t>
        </is>
      </c>
      <c r="AW164" s="305" t="inlineStr">
        <is>
          <t>正向</t>
        </is>
      </c>
      <c r="AX164" s="305" t="inlineStr">
        <is>
          <t>节能；产业发展</t>
        </is>
      </c>
      <c r="AY164" s="305" t="inlineStr">
        <is>
          <t>GB 19576-2019 单元式空气调节机能效限定值及能效等级</t>
        </is>
      </c>
      <c r="AZ164" s="305" t="inlineStr">
        <is>
          <t>https://openstd.samr.gov.cn/bzgk/std/newGbInfo?hcno=D34F8444D10AA7DDEED93C9A2C275D61</t>
        </is>
      </c>
      <c r="BA164" s="305" t="inlineStr">
        <is>
          <t>GB 19576-2004（旧版）：https://openstd.samr.gov.cn/bzgk/std/newGbInfo?hcno=4756D1A444A9BE907E9715DABECCB078</t>
        </is>
      </c>
    </row>
    <row r="165">
      <c r="A165" s="305" t="inlineStr">
        <is>
          <t>CHNPRFSPDI01S000</t>
        </is>
      </c>
      <c r="B165" s="305" t="inlineStr">
        <is>
          <t>工具</t>
        </is>
      </c>
      <c r="C165" s="305" t="inlineStr">
        <is>
          <t>绩效标准</t>
        </is>
      </c>
      <c r="D165" s="305" t="inlineStr">
        <is>
          <t>速度限值</t>
        </is>
      </c>
      <c r="E165" s="305" t="inlineStr">
        <is>
          <t>交通</t>
        </is>
      </c>
      <c r="F165" s="305" t="inlineStr">
        <is>
          <t>道路运输</t>
        </is>
      </c>
      <c r="G165" s="305" t="inlineStr">
        <is>
          <t>机动车行驶速度限制</t>
        </is>
      </c>
      <c r="H165" s="305" t="inlineStr">
        <is>
          <t>Motor Vehicle Speed Limits</t>
        </is>
      </c>
      <c r="I165" s="305" t="inlineStr">
        <is>
          <t>N/A</t>
        </is>
      </c>
      <c r="J165" s="305" t="inlineStr">
        <is>
          <t>《中华人民共和国道路交通安全法实施条例》（国务院令第405号，2004年公布，2017年修订）对全国机动车行驶速度按道路类型、车辆类型和气象条件设定统一最高限速。该速度限制体系通过约束车辆行驶速度降低燃料消耗和温室气体排放。</t>
        </is>
      </c>
      <c r="K165" s="305" t="inlineStr">
        <is>
          <t>公众健康；节能</t>
        </is>
      </c>
      <c r="L165" s="305" t="inlineStr">
        <is>
          <t>间接</t>
        </is>
      </c>
      <c r="M165" s="305" t="inlineStr">
        <is>
          <t>需求侧</t>
        </is>
      </c>
      <c r="N165" s="305" t="inlineStr">
        <is>
          <t>中国</t>
        </is>
      </c>
      <c r="O165" s="305" t="inlineStr">
        <is>
          <t>国家</t>
        </is>
      </c>
      <c r="P165" s="305" t="inlineStr">
        <is>
          <t>N/A</t>
        </is>
      </c>
      <c r="Q165" s="305" t="inlineStr">
        <is>
          <t>30/04/2004</t>
        </is>
      </c>
      <c r="R165" s="305" t="inlineStr">
        <is>
          <t>01/05/2004</t>
        </is>
      </c>
      <c r="S165" s="305" t="inlineStr">
        <is>
          <t>N/A</t>
        </is>
      </c>
      <c r="T165" s="305" t="inlineStr">
        <is>
          <t>07/10/2017</t>
        </is>
      </c>
      <c r="U165" s="305" t="inlineStr">
        <is>
          <t>2017年10月7日根据《国务院关于修改部分行政法规的决定》（国务院令第687号）修订，速度限制核心条款（第四十五、四十六、七十八、八十一条）内容未发生实质性变化。2021年4月29日《道路交通安全法》修正（主席令第八十一号），违法记分管理办法于2022年4月1日更新。</t>
        </is>
      </c>
      <c r="V165" s="305">
        <f>IF(R165="","生效",IF(R165="N/A","生效",IF(TODAY()&lt;DATE(VALUE(RIGHT(R165,4)),VALUE(MID(R165,4,2)),VALUE(LEFT(R165,2))),"计划实施",IF(S165="","生效",IF(S165="N/A","生效",IF(TODAY()&lt;DATE(VALUE(RIGHT(S165,4)),VALUE(MID(S165,4,2)),VALUE(LEFT(S165,2))),"生效","已终止"))))))</f>
        <v/>
      </c>
      <c r="W165" s="305" t="inlineStr">
        <is>
          <t>国务院；公安部；交通运输部</t>
        </is>
      </c>
      <c r="X165" s="305" t="inlineStr">
        <is>
          <t>机动车</t>
        </is>
      </c>
      <c r="Y165" s="305" t="inlineStr">
        <is>
          <t>新建；既有</t>
        </is>
      </c>
      <c r="Z165" s="305" t="inlineStr">
        <is>
          <t>在中国境内道路上行驶的各类机动车，包括小型载客汽车、其他载客汽车、载货汽车、摩托车、拖拉机、轮式专用机械车等。高速公路按车型和车道分别设定速度限值。</t>
        </is>
      </c>
      <c r="AA165" s="305" t="inlineStr">
        <is>
          <t>N/A</t>
        </is>
      </c>
      <c r="AB165" s="305" t="inlineStr">
        <is>
          <t>N/A</t>
        </is>
      </c>
      <c r="AC165" s="305" t="inlineStr">
        <is>
          <t>企业；个人</t>
        </is>
      </c>
      <c r="AD165" s="305" t="inlineStr">
        <is>
          <t>在中国境内道路上行驶机动车的企业和个人。</t>
        </is>
      </c>
      <c r="AE165" s="305" t="inlineStr">
        <is>
          <t>行驶</t>
        </is>
      </c>
      <c r="AF165" s="305" t="inlineStr">
        <is>
          <t>机动车在高速公路、城市道路和公路上的行驶活动。高速公路还设有最低速度限制（60km/h）和分车道最低速度（90-110km/h），低能见度条件下按气象条件分级限速。</t>
        </is>
      </c>
      <c r="AG165" s="305" t="inlineStr">
        <is>
          <t>120</t>
        </is>
      </c>
      <c r="AH165" s="305" t="inlineStr">
        <is>
          <t>km/h</t>
        </is>
      </c>
      <c r="AI165" s="305" t="inlineStr">
        <is>
          <t>高速公路小型载客汽车最高限速120km/h，是现行中国道路体系中的最高允许行驶速度。不同道路类型和车型的最高限速范围为20-120km/h。违反限速的罚款额度为20-200元（道路交通安全法第九十条），超速记分标准为一次1-12分（2022年4月1日起施行）。</t>
        </is>
      </c>
      <c r="AJ165" s="305" t="inlineStr">
        <is>
          <t>1）机动车行驶不得超过限速标志、标线标明的最高速度，无限速标志时须遵守法定最高速度（实施条例第四十五条）；2）遇雾、雨、雪、沙尘、冰雹等低能见度天气及冰雪、泥泞路面等特殊情形时须遵守降低的速度限值（实施条例第四十六、八十一条）；3）高速公路须同时遵守最高限速和最低限速（实施条例第七十八条）；4）违反限速规定处警告或罚款并记分（道路交通安全法第九十条及配套记分管理办法）。</t>
        </is>
      </c>
      <c r="AK165" s="305" t="inlineStr">
        <is>
          <t>N/A</t>
        </is>
      </c>
      <c r="AL165" s="305" t="inlineStr">
        <is>
          <t>N/A</t>
        </is>
      </c>
      <c r="AM165" s="305" t="inlineStr">
        <is>
          <t>公安机关交通管理部门测速执法；道路监控设备</t>
        </is>
      </c>
      <c r="AN165" s="305" t="inlineStr">
        <is>
          <t>公安机关交通管理部门通过固定测速设备、移动测速设备和区间测速系统对机动车行驶速度进行监测和执法。高速公路和城市快速路普遍安装测速监控设备。交通违法行为可通过公安交通管理综合应用平台（交管12123）查询和处理。</t>
        </is>
      </c>
      <c r="AO165" s="305" t="inlineStr">
        <is>
          <t>罚款；扣分</t>
        </is>
      </c>
      <c r="AP165" s="305" t="inlineStr">
        <is>
          <t>《道路交通安全法》第九十条规定违反限速处警告或20元以上200元以下罚款。《道路交通安全违法行为记分管理办法》（2022年4月1日施行）规定：超速10%-20%记3分，超速20%-50%记6分，超速50%以上记12分。严重超速可吊销驾驶证。</t>
        </is>
      </c>
      <c r="AQ165" s="305" t="inlineStr">
        <is>
          <t>其他激励或支持</t>
        </is>
      </c>
      <c r="AR165" s="305" t="inlineStr">
        <is>
          <t>公安机关交通管理部门通过交通安全宣传教育、限速标志和警示标志提醒驾驶员遵守速度限制；部分地区试点推行经济速度建议标志引导节能驾驶。</t>
        </is>
      </c>
      <c r="AS165" s="305" t="inlineStr">
        <is>
          <t>N/A</t>
        </is>
      </c>
      <c r="AT165" s="305" t="inlineStr">
        <is>
          <t>N/A</t>
        </is>
      </c>
      <c r="AU165" s="305" t="inlineStr">
        <is>
          <t>H49</t>
        </is>
      </c>
      <c r="AV165" s="305" t="inlineStr">
        <is>
          <t>CO2</t>
        </is>
      </c>
      <c r="AW165" s="305" t="inlineStr">
        <is>
          <t>正向</t>
        </is>
      </c>
      <c r="AX165" s="305" t="inlineStr">
        <is>
          <t>节能；污染防治</t>
        </is>
      </c>
      <c r="AY165" s="305" t="inlineStr">
        <is>
          <t>中华人民共和国道路交通安全法实施条例</t>
        </is>
      </c>
      <c r="AZ165" s="305" t="inlineStr">
        <is>
          <t>https://www.gov.cn/gongbao/content/2019/content_5468932.htm</t>
        </is>
      </c>
      <c r="BA165" s="305" t="inlineStr">
        <is>
          <t>《中华人民共和国道路交通安全法》（2021年修正）：https://flk.npc.gov.cn/detail2.html?ZmY4MDgxODE3OTZhNjM2YTAxNzk4NTY4YzY1NzA3N2Y</t>
        </is>
      </c>
    </row>
  </sheetData>
  <mergeCells count="9">
    <mergeCell ref="AU1:AX1"/>
    <mergeCell ref="X1:AL1"/>
    <mergeCell ref="G1:M1"/>
    <mergeCell ref="N1:W1"/>
    <mergeCell ref="C1:F1"/>
    <mergeCell ref="AS1:AT1"/>
    <mergeCell ref="A1:B1"/>
    <mergeCell ref="AY1:AZ1"/>
    <mergeCell ref="AM1:AR1"/>
  </mergeCells>
  <pageMargins left="0.7" right="0.7" top="0.75" bottom="0.75" header="0.3" footer="0.3"/>
</worksheet>
</file>

<file path=xl/worksheets/sheet9.xml><?xml version="1.0" encoding="utf-8"?>
<worksheet xmlns="http://schemas.openxmlformats.org/spreadsheetml/2006/main">
  <sheetPr>
    <outlinePr summaryBelow="1" summaryRight="1"/>
    <pageSetUpPr/>
  </sheetPr>
  <dimension ref="A1:BC25"/>
  <sheetViews>
    <sheetView topLeftCell="U1" workbookViewId="0">
      <selection activeCell="BA1" sqref="BA1:BB1"/>
    </sheetView>
  </sheetViews>
  <sheetFormatPr baseColWidth="8" defaultRowHeight="13.5"/>
  <sheetData>
    <row r="1" ht="15.75" customHeight="1">
      <c r="A1" s="32" t="inlineStr">
        <is>
          <t>识别信息</t>
        </is>
      </c>
      <c r="C1" s="43" t="inlineStr">
        <is>
          <t>分类 - 工具类型</t>
        </is>
      </c>
      <c r="G1" s="45" t="inlineStr">
        <is>
          <t>政策描述</t>
        </is>
      </c>
      <c r="N1" s="47" t="inlineStr">
        <is>
          <t>行政信息</t>
        </is>
      </c>
      <c r="X1" s="49" t="inlineStr">
        <is>
          <t>政策规制基础与强度</t>
        </is>
      </c>
      <c r="AM1" s="51" t="inlineStr">
        <is>
          <t>工具特定属性</t>
        </is>
      </c>
      <c r="AU1" s="53" t="inlineStr">
        <is>
          <t>温室气体排放基础</t>
        </is>
      </c>
      <c r="AW1" s="43" t="inlineStr">
        <is>
          <t>分类与指标</t>
        </is>
      </c>
      <c r="BA1" s="47" t="inlineStr">
        <is>
          <t>法规参考</t>
        </is>
      </c>
      <c r="BC1" s="86" t="n"/>
    </row>
    <row r="2" ht="15.75" customHeight="1">
      <c r="A2" s="173" t="inlineStr">
        <is>
          <t>政策工具ID</t>
        </is>
      </c>
      <c r="B2" s="174" t="inlineStr">
        <is>
          <t>工具/子方案</t>
        </is>
      </c>
      <c r="C2" s="175" t="inlineStr">
        <is>
          <t>组别</t>
        </is>
      </c>
      <c r="D2" s="175" t="inlineStr">
        <is>
          <t>路径</t>
        </is>
      </c>
      <c r="E2" s="175" t="inlineStr">
        <is>
          <t>排放部门</t>
        </is>
      </c>
      <c r="F2" s="175" t="inlineStr">
        <is>
          <t>子行业</t>
        </is>
      </c>
      <c r="G2" s="176" t="inlineStr">
        <is>
          <t>本国工具名称</t>
        </is>
      </c>
      <c r="H2" s="176" t="inlineStr">
        <is>
          <t>英文工具名称</t>
        </is>
      </c>
      <c r="I2" s="176" t="inlineStr">
        <is>
          <t>政策包</t>
        </is>
      </c>
      <c r="J2" s="176" t="inlineStr">
        <is>
          <t>描述</t>
        </is>
      </c>
      <c r="K2" s="176" t="inlineStr">
        <is>
          <t>目标</t>
        </is>
      </c>
      <c r="L2" s="176" t="inlineStr">
        <is>
          <t>减缓相关性</t>
        </is>
      </c>
      <c r="M2" s="176" t="inlineStr">
        <is>
          <t>作用渠道</t>
        </is>
      </c>
      <c r="N2" s="177" t="inlineStr">
        <is>
          <t>国家</t>
        </is>
      </c>
      <c r="O2" s="177" t="inlineStr">
        <is>
          <t>管辖层级</t>
        </is>
      </c>
      <c r="P2" s="177" t="inlineStr">
        <is>
          <t>管辖地名称</t>
        </is>
      </c>
      <c r="Q2" s="177" t="inlineStr">
        <is>
          <t>通过日期</t>
        </is>
      </c>
      <c r="R2" s="177" t="inlineStr">
        <is>
          <t>生效日期</t>
        </is>
      </c>
      <c r="S2" s="177" t="inlineStr">
        <is>
          <t>终止日期</t>
        </is>
      </c>
      <c r="T2" s="177" t="inlineStr">
        <is>
          <t>最近修订</t>
        </is>
      </c>
      <c r="U2" s="177" t="inlineStr">
        <is>
          <t>最近修订（详情）</t>
        </is>
      </c>
      <c r="V2" s="177" t="inlineStr">
        <is>
          <t>状态</t>
        </is>
      </c>
      <c r="W2" s="177" t="inlineStr">
        <is>
          <t>管理机构</t>
        </is>
      </c>
      <c r="X2" s="178" t="inlineStr">
        <is>
          <t>受规制资产</t>
        </is>
      </c>
      <c r="Y2" s="178" t="inlineStr">
        <is>
          <t>受规制资产（状态）</t>
        </is>
      </c>
      <c r="Z2" s="178" t="inlineStr">
        <is>
          <t>受规制资产（详情）</t>
        </is>
      </c>
      <c r="AA2" s="178" t="inlineStr">
        <is>
          <t>受规制资产（其他）</t>
        </is>
      </c>
      <c r="AB2" s="178" t="inlineStr">
        <is>
          <t>受规制资产（阈值范围）</t>
        </is>
      </c>
      <c r="AC2" s="178" t="inlineStr">
        <is>
          <t>受规制主体</t>
        </is>
      </c>
      <c r="AD2" s="178" t="inlineStr">
        <is>
          <t>受规制主体（详情）</t>
        </is>
      </c>
      <c r="AE2" s="178" t="inlineStr">
        <is>
          <t>受规制活动</t>
        </is>
      </c>
      <c r="AF2" s="178" t="inlineStr">
        <is>
          <t>受规制活动（详情）</t>
        </is>
      </c>
      <c r="AG2" s="178" t="inlineStr">
        <is>
          <t>强度（数值）</t>
        </is>
      </c>
      <c r="AH2" s="178" t="inlineStr">
        <is>
          <t>强度（单位）</t>
        </is>
      </c>
      <c r="AI2" s="178" t="inlineStr">
        <is>
          <t>强度（详情）</t>
        </is>
      </c>
      <c r="AJ2" s="178" t="inlineStr">
        <is>
          <t>要求说明</t>
        </is>
      </c>
      <c r="AK2" s="178" t="inlineStr">
        <is>
          <t>合规计算方法I</t>
        </is>
      </c>
      <c r="AL2" s="178" t="inlineStr">
        <is>
          <t>合规计算方法II</t>
        </is>
      </c>
      <c r="AM2" s="179" t="inlineStr">
        <is>
          <t>公共投资：共同融资</t>
        </is>
      </c>
      <c r="AN2" s="179" t="inlineStr">
        <is>
          <t>公共投资：选择流程</t>
        </is>
      </c>
      <c r="AO2" s="179" t="inlineStr">
        <is>
          <t>公共采购：招标流程</t>
        </is>
      </c>
      <c r="AP2" s="179" t="inlineStr">
        <is>
          <t>公共采购：招标评标标准</t>
        </is>
      </c>
      <c r="AQ2" s="179" t="inlineStr">
        <is>
          <t>公共采购：合规监测</t>
        </is>
      </c>
      <c r="AR2" s="179" t="inlineStr">
        <is>
          <t>公共采购：合规执行</t>
        </is>
      </c>
      <c r="AS2" s="179" t="inlineStr">
        <is>
          <t>公共采购：全生命周期成本</t>
        </is>
      </c>
      <c r="AT2" s="179" t="inlineStr">
        <is>
          <t>公共投资/采购：年度支出</t>
        </is>
      </c>
      <c r="AU2" s="180" t="inlineStr">
        <is>
          <t>温室气体排放覆盖（绝对量）</t>
        </is>
      </c>
      <c r="AV2" s="180" t="inlineStr">
        <is>
          <t>温室气体排放覆盖（占国内排放百分比）</t>
        </is>
      </c>
      <c r="AW2" s="175" t="inlineStr">
        <is>
          <t>经济行业</t>
        </is>
      </c>
      <c r="AX2" s="175" t="inlineStr">
        <is>
          <t>受影响的温室气体</t>
        </is>
      </c>
      <c r="AY2" s="175" t="inlineStr">
        <is>
          <t>减缓效果</t>
        </is>
      </c>
      <c r="AZ2" s="175" t="inlineStr">
        <is>
          <t>减缓协同效益</t>
        </is>
      </c>
      <c r="BA2" s="177" t="inlineStr">
        <is>
          <t>法律文件名称</t>
        </is>
      </c>
      <c r="BB2" s="177" t="inlineStr">
        <is>
          <t>法律文件链接</t>
        </is>
      </c>
      <c r="BC2" s="177" t="inlineStr">
        <is>
          <t>其他网页链接</t>
        </is>
      </c>
    </row>
    <row r="3">
      <c r="A3" s="305" t="inlineStr">
        <is>
          <t>CHNPPCGPPI01S000</t>
        </is>
      </c>
      <c r="B3" s="305" t="inlineStr">
        <is>
          <t>工具</t>
        </is>
      </c>
      <c r="C3" s="305" t="inlineStr">
        <is>
          <t>公共采购</t>
        </is>
      </c>
      <c r="D3" s="305" t="inlineStr">
        <is>
          <t>绿色公共采购</t>
        </is>
      </c>
      <c r="E3" s="305" t="inlineStr">
        <is>
          <t>工业；建筑</t>
        </is>
      </c>
      <c r="F3" s="305" t="inlineStr">
        <is>
          <t>政府采购通用耗能产品：办公设备、家用电器、照明、制冷空调、信息设备等</t>
        </is>
      </c>
      <c r="G3" s="305" t="inlineStr">
        <is>
          <t>节能产品政府采购</t>
        </is>
      </c>
      <c r="H3" s="305" t="inlineStr">
        <is>
          <t>Energy-saving products government procurement</t>
        </is>
      </c>
      <c r="I3" s="305" t="inlineStr">
        <is>
          <t>N/A</t>
        </is>
      </c>
      <c r="J3" s="305" t="inlineStr">
        <is>
          <t>财政部、国家发展改革委联合印发节能产品政府采购实施意见（财库〔2004〕185号），建立节能产品政府采购清单制度，要求各级国家机关、事业单位和团体组织在使用财政性资金进行采购时，优先采购列入“节能产品政府采购清单”的节能认证产品。清单覆盖空调、照明、计算机、打印机、显示器、变压器、电动机、水泵等耗能产品。2005年在中央一级及省级预算单位实行，2006年扩大至中央二级和地市级，2007年全面实行。2019年经四部委关于调整优化节能产品、环境标志产品政府采购执行机制的通知（财库〔2019〕9号）改革，取消清单制改为品目清单管理。财库〔2019〕19号印发节能产品政府采购品目清单，标注★的为强制采购产品（含台式计算机、便携式计算机、激光打印机、液晶显示器、空调机、坐便器、水嘴等）。采购人须依据有效的节能产品认证证书实施政府优先采购或强制采购。</t>
        </is>
      </c>
      <c r="K3" s="305" t="inlineStr">
        <is>
          <t>节能；污染防治</t>
        </is>
      </c>
      <c r="L3" s="305" t="inlineStr">
        <is>
          <t>直接</t>
        </is>
      </c>
      <c r="M3" s="305" t="inlineStr">
        <is>
          <t>需求侧</t>
        </is>
      </c>
      <c r="N3" s="305" t="inlineStr">
        <is>
          <t>中国</t>
        </is>
      </c>
      <c r="O3" s="305" t="inlineStr">
        <is>
          <t>国家</t>
        </is>
      </c>
      <c r="P3" s="305" t="inlineStr">
        <is>
          <t>N/A</t>
        </is>
      </c>
      <c r="Q3" s="305" t="inlineStr">
        <is>
          <t>17/12/2004</t>
        </is>
      </c>
      <c r="R3" s="305" t="inlineStr">
        <is>
          <t>17/12/2004</t>
        </is>
      </c>
      <c r="S3" s="305" t="inlineStr">
        <is>
          <t>N/A</t>
        </is>
      </c>
      <c r="T3" s="305" t="inlineStr">
        <is>
          <t>01/02/2019</t>
        </is>
      </c>
      <c r="U3" s="305" t="inlineStr">
        <is>
          <t>2019年2月1日财库〔2019〕9号改革：取消清单发布，改为品目清单管理，依据国家认可认证机构出具的节能产品认证证书实施采购，自2019年4月1日起执行。</t>
        </is>
      </c>
      <c r="V3" s="305">
        <f>IF(R3="","生效",IF(R3="N/A","生效",IF(TODAY()&lt;DATE(VALUE(RIGHT(R3,4)),VALUE(MID(R3,4,2)),VALUE(LEFT(R3,2))),"计划实施",IF(S3="","生效",IF(S3="N/A","生效",IF(TODAY()&lt;DATE(VALUE(RIGHT(S3,4)),VALUE(MID(S3,4,2)),VALUE(LEFT(S3,2))),"生效","已终止"))))))</f>
        <v/>
      </c>
      <c r="W3" s="305" t="inlineStr">
        <is>
          <t>财政部；国家发展和改革委员会；国家市场监督管理总局</t>
        </is>
      </c>
      <c r="X3" s="305" t="inlineStr">
        <is>
          <t>办公设备；家用电器；照明设备；制冷空调设备；信息设备；变压器；电动机；水泵</t>
        </is>
      </c>
      <c r="Y3" s="305" t="inlineStr">
        <is>
          <t>新建；既有</t>
        </is>
      </c>
      <c r="Z3" s="305" t="inlineStr">
        <is>
          <t>强制采购品目（★）：台式计算机、便携式计算机、平板式微型计算机、激光打印机、针式打印机、液晶显示器、制冷压缩机、空调机组、机房空调、空调机、电热水器、普通照明用双端荧光灯、坐便器、蹲便器、小便器、水嘴。优先采购品目：普通电视、电冰箱、洗衣机、投影仪、复印机、传真机、多功能一体机、LED灯、变压器、电动机等。产品须获得国家认可认证机构出具的有效节能产品认证证书。</t>
        </is>
      </c>
      <c r="AA3" s="305" t="inlineStr">
        <is>
          <t>N/A</t>
        </is>
      </c>
      <c r="AB3" s="305" t="inlineStr">
        <is>
          <t>产品能效须达到国标2级及以上。强制采购品目须获得有效节能产品认证证书。</t>
        </is>
      </c>
      <c r="AC3" s="305" t="inlineStr">
        <is>
          <t>政府</t>
        </is>
      </c>
      <c r="AD3" s="305" t="inlineStr">
        <is>
          <t>各级国家机关、事业单位和团体组织。使用财政性资金进行采购的采购人。采购代理机构须在招标文件中载明节能要求、合格条件和优先/强制采购评审标准。</t>
        </is>
      </c>
      <c r="AE3" s="305" t="inlineStr">
        <is>
          <t>购买或使用</t>
        </is>
      </c>
      <c r="AF3" s="305" t="inlineStr">
        <is>
          <t>采购人编制预算须优先安排节能产品采购。招标文件须载明节能要求和优先/强制采购评审标准。在性能、技术、服务等同条件下优先采购清单内产品。强制采购类别须在采购文件中载明认证证书要求。财政部门审核采购资金支付时核对节能产品采购执行情况，拒不执行可拒付采购资金。</t>
        </is>
      </c>
      <c r="AG3" s="305" t="inlineStr">
        <is>
          <t>N/A</t>
        </is>
      </c>
      <c r="AH3" s="305" t="inlineStr">
        <is>
          <t>N/A</t>
        </is>
      </c>
      <c r="AI3" s="305" t="inlineStr">
        <is>
          <t>本工具为公共采购优先/强制目录机制，非财政补贴类工具，无直接金额型政策强度指标。政策强度通过政府采购规模杠杆体现。</t>
        </is>
      </c>
      <c r="AJ3" s="305" t="inlineStr">
        <is>
          <t>①采购文件须载明节能要求和合格条件；②拟采购产品属于品目清单范围的，须依据有效认证证书实施采购；③强制采购品目须在采购文件中载明认证证书要求；④评审标准须包含节能优先条款；⑤履约验收须核验证书有效性；⑥财政部门通过政府采购监管平台进行监督检查。</t>
        </is>
      </c>
      <c r="AK3" s="305" t="inlineStr">
        <is>
          <t>N/A</t>
        </is>
      </c>
      <c r="AL3" s="305" t="inlineStr">
        <is>
          <t>N/A</t>
        </is>
      </c>
      <c r="AM3" s="305" t="inlineStr">
        <is>
          <t>N/A</t>
        </is>
      </c>
      <c r="AN3" s="305" t="inlineStr">
        <is>
          <t>N/A</t>
        </is>
      </c>
      <c r="AO3" s="305" t="inlineStr">
        <is>
          <t>公开招标</t>
        </is>
      </c>
      <c r="AP3" s="305" t="inlineStr">
        <is>
          <t>同等条件下优先采购节能认证产品</t>
        </is>
      </c>
      <c r="AQ3" s="305" t="inlineStr">
        <is>
          <t>财政部门监管</t>
        </is>
      </c>
      <c r="AR3" s="305" t="inlineStr">
        <is>
          <t>财政威慑</t>
        </is>
      </c>
      <c r="AS3" s="305" t="inlineStr">
        <is>
          <t>N/A</t>
        </is>
      </c>
      <c r="AT3" s="305" t="inlineStr">
        <is>
          <t>不按品类分列。2024年全国强制/优先采购节能节水产品337.23亿元（占同类产品92.48%），但该金额涵盖所有节能产品，非仅此政策工具对应金额。来源：财政部2024年全国政府采购简要情况</t>
        </is>
      </c>
      <c r="AU3" s="305" t="inlineStr">
        <is>
          <t>N/A</t>
        </is>
      </c>
      <c r="AV3" s="305" t="inlineStr">
        <is>
          <t>N/A</t>
        </is>
      </c>
      <c r="AW3" s="305" t="inlineStr">
        <is>
          <t>C26；C27；C28；D35</t>
        </is>
      </c>
      <c r="AX3" s="305" t="inlineStr">
        <is>
          <t>CO2</t>
        </is>
      </c>
      <c r="AY3" s="305" t="inlineStr">
        <is>
          <t>正向</t>
        </is>
      </c>
      <c r="AZ3" s="305" t="inlineStr">
        <is>
          <t>节能；产业发展；技术创新</t>
        </is>
      </c>
      <c r="BA3" s="305" t="inlineStr">
        <is>
          <t>节能产品政府采购实施意见（财库〔2004〕185号）；关于调整优化节能产品、环境标志产品政府采购执行机制的通知（财库〔2019〕9号）；关于印发节能产品政府采购品目清单的通知（财库〔2019〕19号）</t>
        </is>
      </c>
      <c r="BB3" s="305" t="inlineStr">
        <is>
          <t>http://www.ccgp.gov.cn/zcfg/mof/201311/t20131113_3591949.htm</t>
        </is>
      </c>
      <c r="BC3" s="305" t="inlineStr">
        <is>
          <t>https://www.gov.cn/zhengce/zhengceku/2019-10/15/content_5439979.htm; http://www.ccgp.gov.cn/zcfg/mof/201902/t20190213_11628855.htm</t>
        </is>
      </c>
    </row>
    <row r="4">
      <c r="A4" s="305" t="inlineStr">
        <is>
          <t>CHNPPCGPPI02S000</t>
        </is>
      </c>
      <c r="B4" s="305" t="inlineStr">
        <is>
          <t>工具</t>
        </is>
      </c>
      <c r="C4" s="305" t="inlineStr">
        <is>
          <t>公共采购</t>
        </is>
      </c>
      <c r="D4" s="305" t="inlineStr">
        <is>
          <t>绿色公共采购</t>
        </is>
      </c>
      <c r="E4" s="305" t="inlineStr">
        <is>
          <t>工业；建筑；交通</t>
        </is>
      </c>
      <c r="F4" s="305" t="inlineStr">
        <is>
          <t>政府采购环境标志产品：办公设备、建材、家具、清洁用品、纺织品等多品类</t>
        </is>
      </c>
      <c r="G4" s="305" t="inlineStr">
        <is>
          <t>环境标志产品政府采购</t>
        </is>
      </c>
      <c r="H4" s="305" t="inlineStr">
        <is>
          <t>Environmental labeling products government procurement</t>
        </is>
      </c>
      <c r="I4" s="305" t="inlineStr">
        <is>
          <t>N/A</t>
        </is>
      </c>
      <c r="J4" s="305" t="inlineStr">
        <is>
          <t>财政部、原国家环境保护总局联合印发关于环境标志产品政府采购实施的意见（财库〔2006〕90号），2006年10月24日发布，2007年1月1日起施行。建立环境标志产品政府采购清单制度，要求各级国家机关、事业单位和团体组织在使用财政性资金进行采购时，优先采购列入“环境标志产品政府采购清单”的产品。清单产品须获得中国环境标志（十环认证）认证。2007年在中央及省级预算单位实行，2008年全面实行。2019年经财库〔2019〕9号改革取消清单制改为品目清单管理，财库〔2019〕18号印发环境标志产品政府采购品目清单。产品类别涵盖办公设备、建材、家具、清洁用品、纺织品、纸制品等。本工具与CHNPPCGPPI01S000（节能产品政府采购）为并行机制：节能清单侧重产品能效，环境标志清单侧重产品全生命周期环保性能（有害物质限制、可回收性、生产过程环境管理等）。</t>
        </is>
      </c>
      <c r="K4" s="305" t="inlineStr">
        <is>
          <t>污染防治；节能；循环经济</t>
        </is>
      </c>
      <c r="L4" s="305" t="inlineStr">
        <is>
          <t>间接</t>
        </is>
      </c>
      <c r="M4" s="305" t="inlineStr">
        <is>
          <t>需求侧</t>
        </is>
      </c>
      <c r="N4" s="305" t="inlineStr">
        <is>
          <t>中国</t>
        </is>
      </c>
      <c r="O4" s="305" t="inlineStr">
        <is>
          <t>国家</t>
        </is>
      </c>
      <c r="P4" s="305" t="inlineStr">
        <is>
          <t>N/A</t>
        </is>
      </c>
      <c r="Q4" s="305" t="inlineStr">
        <is>
          <t>24/10/2006</t>
        </is>
      </c>
      <c r="R4" s="305" t="inlineStr">
        <is>
          <t>01/01/2007</t>
        </is>
      </c>
      <c r="S4" s="305" t="inlineStr">
        <is>
          <t>N/A</t>
        </is>
      </c>
      <c r="T4" s="305" t="inlineStr">
        <is>
          <t>01/02/2019</t>
        </is>
      </c>
      <c r="U4" s="305" t="inlineStr">
        <is>
          <t>2019年2月1日财库〔2019〕9号改革：取消清单发布，改为品目清单管理，自2019年4月1日起执行。</t>
        </is>
      </c>
      <c r="V4" s="305">
        <f>IF(R4="","生效",IF(R4="N/A","生效",IF(TODAY()&lt;DATE(VALUE(RIGHT(R4,4)),VALUE(MID(R4,4,2)),VALUE(LEFT(R4,2))),"计划实施",IF(S4="","生效",IF(S4="N/A","生效",IF(TODAY()&lt;DATE(VALUE(RIGHT(S4,4)),VALUE(MID(S4,4,2)),VALUE(LEFT(S4,2))),"生效","已终止"))))))</f>
        <v/>
      </c>
      <c r="W4" s="305" t="inlineStr">
        <is>
          <t>财政部；生态环境部（原国家环境保护总局）；国家市场监督管理总局</t>
        </is>
      </c>
      <c r="X4" s="305" t="inlineStr">
        <is>
          <t>办公设备；建材；家具；清洁用品；纺织品；纸制品；涂料；胶粘剂；载货汽车；乘用车；客车；专用车辆</t>
        </is>
      </c>
      <c r="Y4" s="305" t="inlineStr">
        <is>
          <t>新建；既有</t>
        </is>
      </c>
      <c r="Z4" s="305" t="inlineStr">
        <is>
          <t>列入品目清单的优先采购产品涵盖多品类：办公设备（复印机、打印机、传真机等）、建材（涂料、胶粘剂、人造板、地板等）、家具（办公家具、学生家具等）、清洁用品（洗涤剂、消毒剂等）、纺织品（窗帘、床上用品等）、纸制品（复印纸、卫生纸等）、车辆（载货汽车、乘用车、客车、专用车辆，依据HJ2532轻型汽车标准）。产品须获得国家认可认证机构出具的有效中国环境标志认证证书。</t>
        </is>
      </c>
      <c r="AA4" s="305" t="inlineStr">
        <is>
          <t>N/A</t>
        </is>
      </c>
      <c r="AB4" s="305" t="inlineStr">
        <is>
          <t>产品须符合中国环境标志产品认证标准（HJ标准系列）。具体技术参数按各产品的认证标准执行。</t>
        </is>
      </c>
      <c r="AC4" s="305" t="inlineStr">
        <is>
          <t>政府</t>
        </is>
      </c>
      <c r="AD4" s="305" t="inlineStr">
        <is>
          <t>各级国家机关、事业单位和团体组织。使用财政性资金进行采购的采购人。采购代理机构须在招标文件中载明环境标志产品优先采购要求。</t>
        </is>
      </c>
      <c r="AE4" s="305" t="inlineStr">
        <is>
          <t>购买或使用</t>
        </is>
      </c>
      <c r="AF4" s="305" t="inlineStr">
        <is>
          <t>采购人在性能、技术、服务等同条件下优先采购环境标志产品。招标文件须载明环保要求、合格条件和优先采购评审标准。财政部门审核政府采购资金支付时核对环境标志产品采购执行情况。</t>
        </is>
      </c>
      <c r="AG4" s="305" t="inlineStr">
        <is>
          <t>N/A</t>
        </is>
      </c>
      <c r="AH4" s="305" t="inlineStr">
        <is>
          <t>N/A</t>
        </is>
      </c>
      <c r="AI4" s="305" t="inlineStr">
        <is>
          <t>本工具为公共采购优先目录机制，非财政补贴类工具，无直接金额型政策强度指标。</t>
        </is>
      </c>
      <c r="AJ4" s="305" t="inlineStr">
        <is>
          <t>①采购文件须载明环保要求和合格条件；②属于品目清单范围的产品须依据有效认证证书实施优先采购；③评审标准须包含环境标志产品优先条款；④履约验收须核验证书有效性。</t>
        </is>
      </c>
      <c r="AK4" s="305" t="inlineStr">
        <is>
          <t>N/A</t>
        </is>
      </c>
      <c r="AL4" s="305" t="inlineStr">
        <is>
          <t>N/A</t>
        </is>
      </c>
      <c r="AM4" s="305" t="inlineStr">
        <is>
          <t>N/A</t>
        </is>
      </c>
      <c r="AN4" s="305" t="inlineStr">
        <is>
          <t>N/A</t>
        </is>
      </c>
      <c r="AO4" s="305" t="inlineStr">
        <is>
          <t>公开招标</t>
        </is>
      </c>
      <c r="AP4" s="305" t="inlineStr">
        <is>
          <t>同等条件下优先采购环境标志认证产品</t>
        </is>
      </c>
      <c r="AQ4" s="305" t="inlineStr">
        <is>
          <t>财政部门监管</t>
        </is>
      </c>
      <c r="AR4" s="305" t="inlineStr">
        <is>
          <t>财政威慑</t>
        </is>
      </c>
      <c r="AS4" s="305" t="inlineStr">
        <is>
          <t>N/A</t>
        </is>
      </c>
      <c r="AT4" s="305" t="inlineStr">
        <is>
          <t>不按品类分列。2024年全国优先采购环保产品795.47亿元（占同类产品87.98%），但该金额涵盖所有环保产品，非仅此政策工具对应金额。来源：财政部2024年全国政府采购简要情况</t>
        </is>
      </c>
      <c r="AU4" s="305" t="inlineStr">
        <is>
          <t>N/A</t>
        </is>
      </c>
      <c r="AV4" s="305" t="inlineStr">
        <is>
          <t>N/A</t>
        </is>
      </c>
      <c r="AW4" s="305" t="inlineStr">
        <is>
          <t>C16；C17；C20；C22；C23</t>
        </is>
      </c>
      <c r="AX4" s="305" t="inlineStr">
        <is>
          <t>CO2</t>
        </is>
      </c>
      <c r="AY4" s="305" t="inlineStr">
        <is>
          <t>正向</t>
        </is>
      </c>
      <c r="AZ4" s="305" t="inlineStr">
        <is>
          <t>污染防治；循环经济；绿色消费</t>
        </is>
      </c>
      <c r="BA4" s="305" t="inlineStr">
        <is>
          <t>关于环境标志产品政府采购实施的意见（财库〔2006〕90号）；关于调整优化节能产品、环境标志产品政府采购执行机制的通知（财库〔2019〕9号）；关于印发环境标志产品政府采购品目清单的通知（财库〔2019〕18号）</t>
        </is>
      </c>
      <c r="BB4" s="305" t="inlineStr">
        <is>
          <t>http://www.ccgp.gov.cn/zcfg/mof/201311/t20131113_3591927.htm</t>
        </is>
      </c>
      <c r="BC4" s="305" t="inlineStr">
        <is>
          <t>https://www.gov.cn/zhengce/zhengceku/2019-10/15/content_5439979.htm</t>
        </is>
      </c>
    </row>
    <row r="5">
      <c r="A5" s="305" t="inlineStr">
        <is>
          <t>CHNPPCGPPI03S000</t>
        </is>
      </c>
      <c r="B5" s="305" t="inlineStr">
        <is>
          <t>工具</t>
        </is>
      </c>
      <c r="C5" s="305" t="inlineStr">
        <is>
          <t>公共采购</t>
        </is>
      </c>
      <c r="D5" s="305" t="inlineStr">
        <is>
          <t>绿色公共采购</t>
        </is>
      </c>
      <c r="E5" s="305" t="inlineStr">
        <is>
          <t>交通</t>
        </is>
      </c>
      <c r="F5" s="305" t="inlineStr">
        <is>
          <t>政府公务用车；公共交通车辆</t>
        </is>
      </c>
      <c r="G5" s="305" t="inlineStr">
        <is>
          <t>新能源汽车政府采购</t>
        </is>
      </c>
      <c r="H5" s="305" t="inlineStr">
        <is>
          <t>New energy vehicles government procurement</t>
        </is>
      </c>
      <c r="I5" s="305" t="inlineStr">
        <is>
          <t>N/A</t>
        </is>
      </c>
      <c r="J5" s="305" t="inlineStr">
        <is>
          <t>国家机关事务管理局、财政部、科技部、工业和信息化部、国家发展和改革委员会联合印发政府机关及公共机构购买新能源汽车实施方案（国管节能〔2014〕293号，2014年6月11日），要求政府机关及公共机构在更新或新增公务用车时须达到新能源汽车采购比例目标。2014-2016年中央国家机关及推广城市的新能源汽车采购比例不低于30%，其他政府机关及公共机构从10%逐步提升至30%。2024年12月30日，财政部办公厅印发关于进一步明确新能源汽车政府采购比例要求的通知（财办库〔2024〕269号），进一步明确：年度公务用车采购总量中新能源汽车占比原则上不低于30%，路线固定、使用场景单一、主要在城区行驶的机要通信用车等原则上100%采购新能源汽车。配套机制含车辆采购价格限制（扣除财政补贴后不超过18万元）和充电桩配比要求（充电接口与车辆比例不低于1:1）。</t>
        </is>
      </c>
      <c r="K5" s="305" t="inlineStr">
        <is>
          <t>节能；污染防治；产业发展</t>
        </is>
      </c>
      <c r="L5" s="305" t="inlineStr">
        <is>
          <t>直接</t>
        </is>
      </c>
      <c r="M5" s="305" t="inlineStr">
        <is>
          <t>需求侧</t>
        </is>
      </c>
      <c r="N5" s="305" t="inlineStr">
        <is>
          <t>中国</t>
        </is>
      </c>
      <c r="O5" s="305" t="inlineStr">
        <is>
          <t>国家</t>
        </is>
      </c>
      <c r="P5" s="305" t="inlineStr">
        <is>
          <t>N/A</t>
        </is>
      </c>
      <c r="Q5" s="305" t="inlineStr">
        <is>
          <t>11/06/2014</t>
        </is>
      </c>
      <c r="R5" s="305" t="inlineStr">
        <is>
          <t>11/06/2014</t>
        </is>
      </c>
      <c r="S5" s="305" t="inlineStr">
        <is>
          <t>N/A</t>
        </is>
      </c>
      <c r="T5" s="305" t="inlineStr">
        <is>
          <t>30/12/2024</t>
        </is>
      </c>
      <c r="U5" s="305" t="inlineStr">
        <is>
          <t>2024年12月30日财办库〔2024〕269号进一步明确比例要求：年度公务用车采购总量中新能源汽车占比原则上不低于30%，路线固定且主要在城区行驶的机要通信等公务用车原则上100%采购新能源汽车，车辆租赁优先使用新能源汽车。</t>
        </is>
      </c>
      <c r="V5" s="305">
        <f>IF(R5="","生效",IF(R5="N/A","生效",IF(TODAY()&lt;DATE(VALUE(RIGHT(R5,4)),VALUE(MID(R5,4,2)),VALUE(LEFT(R5,2))),"计划实施",IF(S5="","生效",IF(S5="N/A","生效",IF(TODAY()&lt;DATE(VALUE(RIGHT(S5,4)),VALUE(MID(S5,4,2)),VALUE(LEFT(S5,2))),"生效","已终止"))))))</f>
        <v/>
      </c>
      <c r="W5" s="305" t="inlineStr">
        <is>
          <t>国家机关事务管理局（主管政府机关公务用车编制和配备标准）；财政部（主管政府采购政策制定和预算管理）；工业和信息化部（主管新能源汽车产业发展和推荐车型目录管理）；科技部（主管新能源汽车技术研发和示范推广）；国家发展和改革委员会（主管新能源汽车产业发展规划和充电基础设施布局）</t>
        </is>
      </c>
      <c r="X5" s="305" t="inlineStr">
        <is>
          <t>道路车辆</t>
        </is>
      </c>
      <c r="Y5" s="305" t="inlineStr">
        <is>
          <t>新建</t>
        </is>
      </c>
      <c r="Z5" s="305" t="inlineStr">
        <is>
          <t>新能源汽车（含纯电动汽车、插电式混合动力汽车、燃料电池汽车）。轿车价格扣除财政补贴后不超过18万元。车辆须列入工业和信息化部发布的新能源汽车推广应用推荐车型目录。采购车型须满足续航里程、电池能量密度、整车能耗等国家技术标准。配套充电桩配置要求：充电接口与新能源车辆数量比例不低于1:1。</t>
        </is>
      </c>
      <c r="AA5" s="305" t="inlineStr">
        <is>
          <t>N/A</t>
        </is>
      </c>
      <c r="AB5" s="305" t="inlineStr">
        <is>
          <t>新能源汽车占比原则不低于30%（2024年起）。机要通信等专用车辆原则100%采购新能源。轿车价格扣除财政补贴后不超过18万元。充电接口与车辆比例不低于1:1。</t>
        </is>
      </c>
      <c r="AC5" s="305" t="inlineStr">
        <is>
          <t>政府</t>
        </is>
      </c>
      <c r="AD5" s="305" t="inlineStr">
        <is>
          <t>各级国家机关、事业单位和团体组织。涵盖中央国家机关、省级（含计划单列市）机关、地市级机关、县级机关。公共机构（学校、医院、科研院所等）的公务用车采购。集中采购机构须在招标文件中明确新能源汽车采购要求和合格条件。</t>
        </is>
      </c>
      <c r="AE5" s="305" t="inlineStr">
        <is>
          <t>购买或使用</t>
        </is>
      </c>
      <c r="AF5" s="305" t="inlineStr">
        <is>
          <t>政府机关及公共机构在更新或新增公务用车时须达到新能源汽车采购比例。采购人编制公务用车采购预算时优先安排新能源汽车。集中采购机构须在招标文件中载明新能源汽车技术要求、合格条件和采购比例要求。车辆租赁服务采购中优先租赁使用新能源汽车。财政部门审核公务用车采购预算时核验新能源比例达标情况。国家机关事务管理局对政府机关公务用车配备更新计划进行审核。</t>
        </is>
      </c>
      <c r="AG5" s="305" t="inlineStr">
        <is>
          <t>30</t>
        </is>
      </c>
      <c r="AH5" s="305" t="inlineStr">
        <is>
          <t>%（新能源汽车采购比例最低要求）</t>
        </is>
      </c>
      <c r="AI5" s="305" t="inlineStr">
        <is>
          <t>年度公务用车采购总量中新能源汽车占比不低于30%（2024年起）。机要通信等特定用途车辆原则100%。2014年分阶段目标：中央机关及推广城市2014-2016年不低于30%；其他机关2014年不低于10%，2015年不低于20%，2016年不低于30%。</t>
        </is>
      </c>
      <c r="AJ5" s="305" t="inlineStr">
        <is>
          <t>①年度公务用车采购总量中新能源汽车占比不低于30%；②机要通信等专用车辆原则上100%采购新能源；③车辆须列入工信部新能源汽车推荐目录；④采购轿车价格扣除财政补贴后不超过18万元；⑤充电接口与新能源车辆数量比例不低于1:1；⑥车辆租赁服务采购优先使用新能源汽车。</t>
        </is>
      </c>
      <c r="AK5" s="305" t="inlineStr">
        <is>
          <t>N/A</t>
        </is>
      </c>
      <c r="AL5" s="305" t="inlineStr">
        <is>
          <t>N/A</t>
        </is>
      </c>
      <c r="AM5" s="305" t="inlineStr">
        <is>
          <t>N/A</t>
        </is>
      </c>
      <c r="AN5" s="305" t="inlineStr">
        <is>
          <t>N/A</t>
        </is>
      </c>
      <c r="AO5" s="305" t="inlineStr">
        <is>
          <t>公开招标</t>
        </is>
      </c>
      <c r="AP5" s="305" t="inlineStr">
        <is>
          <t>新能源汽车采购比例要求（原则上不低于30%）</t>
        </is>
      </c>
      <c r="AQ5" s="305" t="inlineStr">
        <is>
          <t>财政部门监管</t>
        </is>
      </c>
      <c r="AR5" s="305" t="inlineStr">
        <is>
          <t>财政威慑</t>
        </is>
      </c>
      <c r="AS5" s="305" t="inlineStr">
        <is>
          <t>N/A</t>
        </is>
      </c>
      <c r="AT5" s="305" t="inlineStr">
        <is>
          <t>不公开。财政部不单独公布新能源汽车政府采购金额。政策要求年度公务用车采购中新能源占比原则上不低于30%。来源：关于印发政府采购领域支持绿色低碳发展若干措施的通知</t>
        </is>
      </c>
      <c r="AU5" s="305" t="inlineStr">
        <is>
          <t>N/A</t>
        </is>
      </c>
      <c r="AV5" s="305" t="inlineStr">
        <is>
          <t>N/A</t>
        </is>
      </c>
      <c r="AW5" s="305" t="inlineStr">
        <is>
          <t>C29；D35；H49</t>
        </is>
      </c>
      <c r="AX5" s="305" t="inlineStr">
        <is>
          <t>CO2</t>
        </is>
      </c>
      <c r="AY5" s="305" t="inlineStr">
        <is>
          <t>正向</t>
        </is>
      </c>
      <c r="AZ5" s="305" t="inlineStr">
        <is>
          <t>污染防治；能源安全；技术创新；产业发展</t>
        </is>
      </c>
      <c r="BA5" s="305" t="inlineStr">
        <is>
          <t>政府机关及公共机构购买新能源汽车实施方案（国管节能〔2014〕293号）；关于进一步明确新能源汽车政府采购比例要求的通知（财办库〔2024〕269号）；关于继续开展新能源汽车推广应用工作的通知（财建〔2013〕551号）</t>
        </is>
      </c>
      <c r="BB5" s="305" t="inlineStr">
        <is>
          <t>http://www.ccgp.gov.cn/zcfg/mof/202501/t20250103_24013065.htm</t>
        </is>
      </c>
      <c r="BC5" s="305" t="inlineStr">
        <is>
          <t>https://www.miit.gov.cn/zwgk/zcwj/wjfb/zbgy/art/2020/art_dd9dd5cf5b914533bb4c56d363410cb3.html; http://m.mof.gov.cn/czxw/202412/t20241230_3950760.htm</t>
        </is>
      </c>
    </row>
    <row r="6">
      <c r="A6" s="305" t="inlineStr">
        <is>
          <t>CHNPPCGPPI04S000</t>
        </is>
      </c>
      <c r="B6" s="305" t="inlineStr">
        <is>
          <t>工具</t>
        </is>
      </c>
      <c r="C6" s="305" t="inlineStr">
        <is>
          <t>公共采购</t>
        </is>
      </c>
      <c r="D6" s="305" t="inlineStr">
        <is>
          <t>绿色公共采购</t>
        </is>
      </c>
      <c r="E6" s="305" t="inlineStr">
        <is>
          <t>建筑；工业</t>
        </is>
      </c>
      <c r="F6" s="305" t="inlineStr">
        <is>
          <t>建筑工程（政府投资公共建筑、保障性住房等）；建材生产</t>
        </is>
      </c>
      <c r="G6" s="305" t="inlineStr">
        <is>
          <t>绿色建筑和绿色建材政府采购</t>
        </is>
      </c>
      <c r="H6" s="305" t="inlineStr">
        <is>
          <t>Green building and green building materials government procurement</t>
        </is>
      </c>
      <c r="I6" s="305" t="inlineStr">
        <is>
          <t>N/A</t>
        </is>
      </c>
      <c r="J6" s="305" t="inlineStr">
        <is>
          <t>财政部、住房和城乡建设部联合印发关于政府采购支持绿色建材促进建筑品质提升试点工作的通知（财库〔2020〕31号，2020年10月13日），在南京、杭州、绍兴、湖州、青岛、佛山6个城市启动试点，试点期2年，试点项目原则上应于2022年12月底前竣工。试点范围为医院、学校、办公楼、综合体、展览馆、会展中心、体育馆、保障性住房等新建政府采购工程。2022年10月，财政部、住房城乡建设部、工业和信息化部联合印发关于扩大政府采购支持绿色建材促进建筑品质提升政策实施范围的通知（财库〔2022〕35号），将实施范围扩大至48个城市。2024年12月31日，三部门联合印发关于进一步扩大政府采购支持绿色建材促进建筑品质提升政策实施范围的通知（财库〔2024〕36号），自2025年1月1日起将实施范围扩大至全国101个市（市辖区），覆盖所有省份，新增旧城改造项目类型，执行绿色建筑和绿色建材政府采购需求标准（2025年版），绿色建材选用规则调整为必选类和可选类（可选类选用种类不低于建筑项目涉及建材种类的40%）。该工具通过政府采购市场力量拉动绿色建材和绿色建筑需求，降低建筑全生命周期碳排放。</t>
        </is>
      </c>
      <c r="K6" s="305" t="inlineStr">
        <is>
          <t>绿色经济；节能；绿色消费</t>
        </is>
      </c>
      <c r="L6" s="305" t="inlineStr">
        <is>
          <t>直接</t>
        </is>
      </c>
      <c r="M6" s="305" t="inlineStr">
        <is>
          <t>需求侧</t>
        </is>
      </c>
      <c r="N6" s="305" t="inlineStr">
        <is>
          <t>中国</t>
        </is>
      </c>
      <c r="O6" s="305" t="inlineStr">
        <is>
          <t>国家</t>
        </is>
      </c>
      <c r="P6" s="305" t="inlineStr">
        <is>
          <t>N/A</t>
        </is>
      </c>
      <c r="Q6" s="305" t="inlineStr">
        <is>
          <t>13/10/2020</t>
        </is>
      </c>
      <c r="R6" s="305" t="inlineStr">
        <is>
          <t>13/10/2020</t>
        </is>
      </c>
      <c r="S6" s="305" t="inlineStr">
        <is>
          <t>N/A</t>
        </is>
      </c>
      <c r="T6" s="305" t="inlineStr">
        <is>
          <t>31/12/2024</t>
        </is>
      </c>
      <c r="U6" s="305" t="inlineStr">
        <is>
          <t>2022年10月财库〔2022〕35号将实施范围从6个城市扩大至48个城市；2024年12月31日财库〔2024〕36号自2025年1月1日起进一步扩大至全国101个市（市辖区），执行绿色建筑和绿色建材政府采购需求标准（2025年版），新增旧城改造项目类型，绿色建材选用规则调整为必选类和可选类。</t>
        </is>
      </c>
      <c r="V6" s="305">
        <f>IF(R6="","生效",IF(R6="N/A","生效",IF(TODAY()&lt;DATE(VALUE(RIGHT(R6,4)),VALUE(MID(R6,4,2)),VALUE(LEFT(R6,2))),"计划实施",IF(S6="","生效",IF(S6="N/A","生效",IF(TODAY()&lt;DATE(VALUE(RIGHT(S6,4)),VALUE(MID(S6,4,2)),VALUE(LEFT(S6,2))),"生效","已终止"))))))</f>
        <v/>
      </c>
      <c r="W6" s="305" t="inlineStr">
        <is>
          <t>财政部（主管政府采购政策制定、绿色建材集中采购机制）；住房和城乡建设部（主管绿色建筑标准制定、绿色建材认证和工程建设管理）；工业和信息化部（主管绿色建材产业发展）；实施城市人民政府（统筹本地绿色建材推广应用和项目监管）</t>
        </is>
      </c>
      <c r="X6" s="305" t="inlineStr">
        <is>
          <t>建筑物；建筑材料</t>
        </is>
      </c>
      <c r="Y6" s="305" t="inlineStr">
        <is>
          <t>新建；既有</t>
        </is>
      </c>
      <c r="Z6" s="305" t="inlineStr">
        <is>
          <t>实施范围内新建政府采购工程项目：医院、学校、办公楼、综合体、展览馆、会展中心、体育馆、保障性住房。2025年起新增旧城改造项目。需采用的绿色建材包括：可循环建材、高强度高耐久建材、绿色部品部件、绿色装饰装修材料、节水节能建材。建筑须达到二星级及以上绿色建筑标准。推广结构保温一体化、装配式装修、光伏建筑一体化等绿色建造方式。</t>
        </is>
      </c>
      <c r="AA6" s="305" t="inlineStr">
        <is>
          <t>N/A</t>
        </is>
      </c>
      <c r="AB6" s="305" t="inlineStr">
        <is>
          <t>建筑须达到GB/T 50378二星级及以上绿色建筑标准。建材须满足绿色建筑和绿色建材政府采购需求标准（2025年版）（替代试行基本要求）。必选类绿色建材全部采购和使用；可选类选用种类不低于建筑项目涉及建材种类的40%。</t>
        </is>
      </c>
      <c r="AC6" s="305" t="inlineStr">
        <is>
          <t>政府</t>
        </is>
      </c>
      <c r="AD6" s="305" t="inlineStr">
        <is>
          <t>实施城市政府及其下属机构为政府采购工程的建设单位（采购人）。设计单位须按需求标准编制设计文件。施工单位须按设计文件和采购合同使用绿色建材。供货商须提供符合需求标准的绿色建材产品。</t>
        </is>
      </c>
      <c r="AE6" s="305" t="inlineStr">
        <is>
          <t>购买或使用；投资</t>
        </is>
      </c>
      <c r="AF6" s="305" t="inlineStr">
        <is>
          <t>采购人在编制采购文件和工程合同时须将需求标准作为实质性条件。设计单位按需求标准编制设计文件。采购人组织绿色建材集中带量采购。施工单位严格按设计文件和合同使用绿色建材。工程竣工后按绿色建筑标准进行验收。实施城市建立绿色建材采购大数据监管平台。2025年起：工程进度款支付比例不低于已完工程价款的80%，推行施工过程结算，竣工后原则上不再重复审核。</t>
        </is>
      </c>
      <c r="AG6" s="305" t="inlineStr">
        <is>
          <t>N/A</t>
        </is>
      </c>
      <c r="AH6" s="305" t="inlineStr">
        <is>
          <t>N/A</t>
        </is>
      </c>
      <c r="AI6" s="305" t="inlineStr">
        <is>
          <t>本工具为公共采购需求标准机制，非财政补贴类工具，无直接金额型政策强度指标。通过政府工程采购规模拉动绿色建材市场需求。</t>
        </is>
      </c>
      <c r="AJ6" s="305" t="inlineStr">
        <is>
          <t>①采购文件须将绿色建筑和绿色建材政府采购需求标准作为实质性条件；②设计单位须按需求标准编制设计文件；③施工单位须按设计文件和合同使用绿色建材；④工程竣工须按绿色建筑标准验收；⑤实施城市建立绿色建材采购大数据监管平台，运用大数据、区块链等技术手段加强监督检查；⑥必选类绿色建材全部采购和使用；可选类选用种类不低于建筑项目涉及建材种类的40%（2025年起）；⑦工程进度款支付比例不低于已完工程价款的80%，推行施工过程结算。</t>
        </is>
      </c>
      <c r="AK6" s="305" t="inlineStr">
        <is>
          <t>N/A</t>
        </is>
      </c>
      <c r="AL6" s="305" t="inlineStr">
        <is>
          <t>N/A</t>
        </is>
      </c>
      <c r="AM6" s="305" t="inlineStr">
        <is>
          <t>N/A</t>
        </is>
      </c>
      <c r="AN6" s="305" t="inlineStr">
        <is>
          <t>N/A</t>
        </is>
      </c>
      <c r="AO6" s="305" t="inlineStr">
        <is>
          <t>公开招标</t>
        </is>
      </c>
      <c r="AP6" s="305" t="inlineStr">
        <is>
          <t>满足绿色建筑和绿色建材政府采购基本要求为采购实质性条件</t>
        </is>
      </c>
      <c r="AQ6" s="305" t="inlineStr">
        <is>
          <t>财政部门监管；住建部门工程质量监管</t>
        </is>
      </c>
      <c r="AR6" s="305" t="inlineStr">
        <is>
          <t>合同执行</t>
        </is>
      </c>
      <c r="AS6" s="305" t="inlineStr">
        <is>
          <t>N/A</t>
        </is>
      </c>
      <c r="AT6" s="305" t="inlineStr">
        <is>
          <t>不公开。绿色建筑和绿色建材政府采购无单列全国金额。绿色建材试点已扩至101个市（市辖区），绿色建材种类增至108种。来源：财政部、住房城乡建设部、工业和信息化部关于进一步扩大政府采购支持绿色建材促进建筑品质提升的通知</t>
        </is>
      </c>
      <c r="AU6" s="305" t="inlineStr">
        <is>
          <t>N/A</t>
        </is>
      </c>
      <c r="AV6" s="305" t="inlineStr">
        <is>
          <t>N/A</t>
        </is>
      </c>
      <c r="AW6" s="305" t="inlineStr">
        <is>
          <t>F41；F42；F43；C23</t>
        </is>
      </c>
      <c r="AX6" s="305" t="inlineStr">
        <is>
          <t>CO2</t>
        </is>
      </c>
      <c r="AY6" s="305" t="inlineStr">
        <is>
          <t>正向</t>
        </is>
      </c>
      <c r="AZ6" s="305" t="inlineStr">
        <is>
          <t>节能；污染防治；循环经济；技术创新</t>
        </is>
      </c>
      <c r="BA6" s="305" t="inlineStr">
        <is>
          <t>关于政府采购支持绿色建材促进建筑品质提升试点工作的通知（财库〔2020〕31号）；关于扩大政府采购支持绿色建材促进建筑品质提升政策实施范围的通知（财库〔2022〕35号）；关于进一步扩大政府采购支持绿色建材促进建筑品质提升政策实施范围的通知（财库〔2024〕36号）</t>
        </is>
      </c>
      <c r="BB6" s="305" t="inlineStr">
        <is>
          <t>https://www.gov.cn/zhengce/zhengceku/2020-10/22/content_5553250.htm</t>
        </is>
      </c>
      <c r="BC6" s="305" t="inlineStr">
        <is>
          <t>https://www.gov.cn/zhengce/zhengceku/2020-10/22/content_5553250.htm; https://www.gov.cn/zhengce/zhengceku/2022-10/25/content_5721342.htm; https://www.gov.cn/zhengce/zhengceku/202501/content_6997931.htm</t>
        </is>
      </c>
    </row>
    <row r="7">
      <c r="A7" s="305" t="inlineStr">
        <is>
          <t>CHNPPCGPPI05S000</t>
        </is>
      </c>
      <c r="B7" s="305" t="inlineStr">
        <is>
          <t>工具</t>
        </is>
      </c>
      <c r="C7" s="305" t="inlineStr">
        <is>
          <t>公共采购</t>
        </is>
      </c>
      <c r="D7" s="305" t="inlineStr">
        <is>
          <t>绿色公共采购</t>
        </is>
      </c>
      <c r="E7" s="305" t="inlineStr">
        <is>
          <t>工业</t>
        </is>
      </c>
      <c r="F7" s="305" t="inlineStr">
        <is>
          <t>数据中心（信息通信基础设施）</t>
        </is>
      </c>
      <c r="G7" s="305" t="inlineStr">
        <is>
          <t>绿色数据中心政府采购</t>
        </is>
      </c>
      <c r="H7" s="305" t="inlineStr">
        <is>
          <t>Green data centre government procurement</t>
        </is>
      </c>
      <c r="I7" s="305" t="inlineStr">
        <is>
          <t>N/A</t>
        </is>
      </c>
      <c r="J7" s="305" t="inlineStr">
        <is>
          <t>财政部、生态环境部、工业和信息化部联合印发绿色数据中心政府采购需求标准（试行）（财库〔2023〕7号，2023年3月20日发布，2023年6月1日施行）。要求各级国家机关、事业单位、团体组织使用财政性资金采购数据中心相关设备、运维服务时，须执行该需求标准。核心能效要求：数据中心PUE（电能比）自2023年6月起≤1.40，自2025年起≤1.30（依据GB 40879-2021）。要求优先采用新能源、液冷、分布式供电、模块化机房等高效方案。年能源消费量≥1000吨标准煤的数据中心须建立能源管理体系并开展碳排放核查。服务器及存储设备可再生利用率应≥80%。微型计算机及显示器能效等级≥二级。投标环节供应商以承诺函代替检测/认证报告，履约验收中进行抽查检测。2022年起绿色采购水平在评价指标权重提升至5分。</t>
        </is>
      </c>
      <c r="K7" s="305" t="inlineStr">
        <is>
          <t>减缓气候变化；节能；污染防治；循环经济</t>
        </is>
      </c>
      <c r="L7" s="305" t="inlineStr">
        <is>
          <t>直接</t>
        </is>
      </c>
      <c r="M7" s="305" t="inlineStr">
        <is>
          <t>需求侧</t>
        </is>
      </c>
      <c r="N7" s="305" t="inlineStr">
        <is>
          <t>中国</t>
        </is>
      </c>
      <c r="O7" s="305" t="inlineStr">
        <is>
          <t>国家</t>
        </is>
      </c>
      <c r="P7" s="305" t="inlineStr">
        <is>
          <t>N/A</t>
        </is>
      </c>
      <c r="Q7" s="305" t="inlineStr">
        <is>
          <t>20/03/2023</t>
        </is>
      </c>
      <c r="R7" s="305" t="inlineStr">
        <is>
          <t>01/06/2023</t>
        </is>
      </c>
      <c r="S7" s="305" t="inlineStr">
        <is>
          <t>N/A</t>
        </is>
      </c>
      <c r="T7" s="305" t="inlineStr">
        <is>
          <t>N/A</t>
        </is>
      </c>
      <c r="U7" s="305" t="inlineStr">
        <is>
          <t>N/A</t>
        </is>
      </c>
      <c r="V7" s="305">
        <f>IF(R7="","生效",IF(R7="N/A","生效",IF(TODAY()&lt;DATE(VALUE(RIGHT(R7,4)),VALUE(MID(R7,4,2)),VALUE(LEFT(R7,2))),"计划实施",IF(S7="","生效",IF(S7="N/A","生效",IF(TODAY()&lt;DATE(VALUE(RIGHT(S7,4)),VALUE(MID(S7,4,2)),VALUE(LEFT(S7,2))),"生效","已终止"))))))</f>
        <v/>
      </c>
      <c r="W7" s="305" t="inlineStr">
        <is>
          <t>财政部（主管政府采购需求标准制定和政策监督）；生态环境部（主管数据中心碳排放核查和环境管理）；工业和信息化部（主管数据中心技术标准和绿色数据中心评价）；国家市场监督管理总局（主管能效标准制定和认证监管）</t>
        </is>
      </c>
      <c r="X7" s="305" t="inlineStr">
        <is>
          <t>信息通信设备；电力设备；冷却系统</t>
        </is>
      </c>
      <c r="Y7" s="305" t="inlineStr">
        <is>
          <t>新建；既有</t>
        </is>
      </c>
      <c r="Z7" s="305" t="inlineStr">
        <is>
          <t>数据中心基础设施：IT设备（服务器、存储设备、网络设备、微型计算机及显示器）、供配电系统、冷却系统（空调、液冷系统）、照明系统、监控管理系统。服务器及存储设备可再生利用率应≥80%。微型计算机及显示器能效等级≥二级。优先选用国家绿色数据中心先进适用技术产品目录国家通信业节能技术产品推荐目录中的产品。鼓励采用新能源发电、液冷技术、分布式供电、模块化机房等高效方案。</t>
        </is>
      </c>
      <c r="AA7" s="305" t="inlineStr">
        <is>
          <t>N/A</t>
        </is>
      </c>
      <c r="AB7" s="305" t="inlineStr">
        <is>
          <t>PUE≤1.40（2023年6月起）。PUE≤1.30（2025年起）。依据GB 40879-2021数据中心能效限定值及能效等级。年能耗≥1000吨标准煤须建立能源管理体系并开展碳排放核查。服务器及存储可再生利用率≥80%。微型计算机及显示器能效≥二级。</t>
        </is>
      </c>
      <c r="AC7" s="305" t="inlineStr">
        <is>
          <t>政府</t>
        </is>
      </c>
      <c r="AD7" s="305" t="inlineStr">
        <is>
          <t>各级国家机关、事业单位、团体组织。使用财政性资金采购数据中心设备、运维服务的采购人。供应商（数据中心设备制造商、系统集成商、运维服务提供商）须提供产品/服务符合标准的承诺函，接受履约验收中的抽查检测。</t>
        </is>
      </c>
      <c r="AE7" s="305" t="inlineStr">
        <is>
          <t>购买或使用</t>
        </is>
      </c>
      <c r="AF7" s="305" t="inlineStr">
        <is>
          <t>采购人编制数据中心采购需求和采购文件时须遵循绿色数据中心政府采购需求标准（试行）。投标环节原则上不要求检测报告/认证报告，供应商以承诺函代替。履约验收中采购人进行抽查检测，必要时委托第三方检测认证机构。数据中心运行后，年能耗≥1000吨标准煤的须开展碳排放核查。鼓励采购人建立绿色供应链管理机制和废旧电子电器产品循环利用回收管理制度。</t>
        </is>
      </c>
      <c r="AG7" s="305" t="inlineStr">
        <is>
          <t>1.40；1.30</t>
        </is>
      </c>
      <c r="AH7" s="305" t="inlineStr">
        <is>
          <t>PUE（电能比）上限</t>
        </is>
      </c>
      <c r="AI7" s="305" t="inlineStr">
        <is>
          <t>2023年6月起PUE≤1.40；2025年起PUE≤1.30。依据GB 40879-2021，达到二级及以上能效等级。</t>
        </is>
      </c>
      <c r="AJ7" s="305" t="inlineStr">
        <is>
          <t>①采购需求须遵循绿色数据中心政府采购需求标准（试行）；②PUE须满足阶段性能效要求；③优先采用新能源、液冷、分布式供电等高效方案；④年能耗≥1000吨标准煤须建立能源管理体系和碳排放核查；⑤服务器及存储设备可再生利用率≥80%；⑥供应商以承诺函代替报告，履约验收抽查检测；⑦建立绿色供应链管理机制和废旧电子电器回收制度。</t>
        </is>
      </c>
      <c r="AK7" s="305" t="inlineStr">
        <is>
          <t>N/A</t>
        </is>
      </c>
      <c r="AL7" s="305" t="inlineStr">
        <is>
          <t>N/A</t>
        </is>
      </c>
      <c r="AM7" s="305" t="inlineStr">
        <is>
          <t>N/A</t>
        </is>
      </c>
      <c r="AN7" s="305" t="inlineStr">
        <is>
          <t>N/A</t>
        </is>
      </c>
      <c r="AO7" s="305" t="inlineStr">
        <is>
          <t>公开招标</t>
        </is>
      </c>
      <c r="AP7" s="305" t="inlineStr">
        <is>
          <t>须符合绿色数据中心政府采购需求标准（试行）</t>
        </is>
      </c>
      <c r="AQ7" s="305" t="inlineStr">
        <is>
          <t>财政部门监管；第三方检测认证</t>
        </is>
      </c>
      <c r="AR7" s="305" t="inlineStr">
        <is>
          <t>合同执行</t>
        </is>
      </c>
      <c r="AS7" s="305" t="inlineStr">
        <is>
          <t>N/A</t>
        </is>
      </c>
      <c r="AT7" s="305" t="inlineStr">
        <is>
          <t>不公开。绿色数据中心政府采购无单列全国金额。</t>
        </is>
      </c>
      <c r="AU7" s="305" t="inlineStr">
        <is>
          <t>N/A</t>
        </is>
      </c>
      <c r="AV7" s="305" t="inlineStr">
        <is>
          <t>N/A</t>
        </is>
      </c>
      <c r="AW7" s="305" t="inlineStr">
        <is>
          <t>J61；J62；J63</t>
        </is>
      </c>
      <c r="AX7" s="305" t="inlineStr">
        <is>
          <t>CO2</t>
        </is>
      </c>
      <c r="AY7" s="305" t="inlineStr">
        <is>
          <t>正向</t>
        </is>
      </c>
      <c r="AZ7" s="305" t="inlineStr">
        <is>
          <t>节能；技术创新；产业发展</t>
        </is>
      </c>
      <c r="BA7" s="305" t="inlineStr">
        <is>
          <t>绿色数据中心政府采购需求标准（试行）（财库〔2023〕7号）；数据中心能效限定值及能效等级（GB 40879-2021）</t>
        </is>
      </c>
      <c r="BB7" s="305" t="inlineStr">
        <is>
          <t>https://www.mee.gov.cn/xxgk2018/xxgk/xxgk10/202304/t20230417_1026869.html</t>
        </is>
      </c>
      <c r="BC7" s="305" t="inlineStr">
        <is>
          <t>http://m.mof.gov.cn/czxw/202304/t20230407_3877738.htm</t>
        </is>
      </c>
    </row>
    <row r="8">
      <c r="A8" s="305" t="inlineStr">
        <is>
          <t>CHNPPCGPPI06S000</t>
        </is>
      </c>
      <c r="B8" s="305" t="inlineStr">
        <is>
          <t>工具</t>
        </is>
      </c>
      <c r="C8" s="305" t="inlineStr">
        <is>
          <t>公共采购</t>
        </is>
      </c>
      <c r="D8" s="305" t="inlineStr">
        <is>
          <t>绿色公共采购</t>
        </is>
      </c>
      <c r="E8" s="305" t="inlineStr">
        <is>
          <t>交通</t>
        </is>
      </c>
      <c r="F8" s="305" t="inlineStr">
        <is>
          <t>道路交通及基础设施</t>
        </is>
      </c>
      <c r="G8" s="305" t="inlineStr">
        <is>
          <t>政府采购支持公路绿色低碳发展试点</t>
        </is>
      </c>
      <c r="H8" s="305" t="inlineStr">
        <is>
          <t>Government Procurement Supporting Green and Low-Carbon Highway Development Pilot</t>
        </is>
      </c>
      <c r="I8" s="305" t="inlineStr">
        <is>
          <t>N/A</t>
        </is>
      </c>
      <c r="J8" s="305" t="inlineStr">
        <is>
          <t>财政部、交通运输部联合印发《关于组织开展“政府采购支持公路绿色低碳发展”试点工作的通知》（财库〔2025〕32号，2025年12月18日），试点期3年，原则上2028年12月31日前申请验收。试点范围为国道、省道、县道、乡道等各级公路（含高速公路），覆盖规划、可行性研究、设计、招标（采购）、施工、运营、养护等各阶段。试点核心内容：（1）制定发布《政府采购支持公路绿色低碳发展基本要求（试行）》，形成客观、量化、可验证、可推广的政府采购需求标准；（2）将需求标准嵌入招标文件作为实质性要求或加分项，在公路建设全流程落实绿色低碳政策；（3）对绿色材料探索批量集中采购，鼓励通过电子化政府采购平台采购；（4）推动新材料、新技术、新工艺、新方法（“四新”技术）在公路建设中的应用。符合条件的试点任务可按程序纳入交通强国专项试点，纳入试点且符合信贷要求的项目可申请绿色金融支持。</t>
        </is>
      </c>
      <c r="K8" s="305" t="inlineStr">
        <is>
          <t>减缓气候变化；绿色消费</t>
        </is>
      </c>
      <c r="L8" s="305" t="inlineStr">
        <is>
          <t>直接</t>
        </is>
      </c>
      <c r="M8" s="305" t="inlineStr">
        <is>
          <t>需求侧</t>
        </is>
      </c>
      <c r="N8" s="305" t="inlineStr">
        <is>
          <t>中国</t>
        </is>
      </c>
      <c r="O8" s="305" t="inlineStr">
        <is>
          <t>省级</t>
        </is>
      </c>
      <c r="P8" s="305" t="inlineStr">
        <is>
          <t>第一批试点覆盖河北、山西、内蒙古、浙江、安徽、福建、江西、山东、广西、重庆、四川、甘肃、宁夏、新疆共14个省（自治区、直辖市），共25项试点任务</t>
        </is>
      </c>
      <c r="Q8" s="305" t="inlineStr">
        <is>
          <t>18/12/2025</t>
        </is>
      </c>
      <c r="R8" s="305" t="inlineStr">
        <is>
          <t>18/12/2025</t>
        </is>
      </c>
      <c r="S8" s="305" t="inlineStr">
        <is>
          <t>N/A</t>
        </is>
      </c>
      <c r="T8" s="305" t="inlineStr">
        <is>
          <t>N/A</t>
        </is>
      </c>
      <c r="U8" s="305" t="inlineStr">
        <is>
          <t>N/A</t>
        </is>
      </c>
      <c r="V8" s="305">
        <f>IF(R8="","生效",IF(R8="N/A","生效",IF(TODAY()&lt;DATE(VALUE(RIGHT(R8,4)),VALUE(MID(R8,4,2)),VALUE(LEFT(R8,2))),"计划实施",IF(S8="","生效",IF(S8="N/A","生效",IF(TODAY()&lt;DATE(VALUE(RIGHT(S8,4)),VALUE(MID(S8,4,2)),VALUE(LEFT(S8,2))),"生效","已终止"))))))</f>
        <v/>
      </c>
      <c r="W8" s="305" t="inlineStr">
        <is>
          <t>财政部（主管政府采购政策制定、绿色采购需求标准发布）；交通运输部（主管公路建设、运营和养护绿色技术标准制定和项目推进）；试点实施单位所在地省级财政部门和交通运输主管部门（统筹试点申报和实施管理）；试点实施单位（设区的市级以上交通运输主管部门，负责试点项目的具体组织实施）</t>
        </is>
      </c>
      <c r="X8" s="305" t="inlineStr">
        <is>
          <t>道路交通基础设施</t>
        </is>
      </c>
      <c r="Y8" s="305" t="inlineStr">
        <is>
          <t>新建；既有</t>
        </is>
      </c>
      <c r="Z8" s="305" t="inlineStr">
        <is>
          <t>国道、省道、县道、乡道等各级公路（含高速公路），涵盖新建、在建及运营养护项目。试点项目须具备应用“四新”技术（新材料、新技术、新工艺、新方法）的条件，包括但不限于：温拌沥青、再生沥青混合料、工业固废路基填料、高性能混凝土、光伏路面、低碳养护技术、智能建造装备等绿色低碳公路技术和材料。试点地区须具备较好的绿色低碳技术应用基础（交通资源循环利用较好、政府绿色采购政策实施情况较好等）。单个地市可将多个不同类型项目打包一并申报。</t>
        </is>
      </c>
      <c r="AA8" s="305" t="inlineStr">
        <is>
          <t>N/A</t>
        </is>
      </c>
      <c r="AB8" s="305" t="inlineStr">
        <is>
          <t>N/A</t>
        </is>
      </c>
      <c r="AC8" s="305" t="inlineStr">
        <is>
          <t>政府</t>
        </is>
      </c>
      <c r="AD8" s="305" t="inlineStr">
        <is>
          <t>试点实施单位为设区的市级以上交通运输主管部门。事业单位、央企或地方国企原则上不单独作为申报主体，但可承担具体实施工作。省级财政部门和交通运输主管部门为试点组织单位，负责择优推荐。</t>
        </is>
      </c>
      <c r="AE8" s="305" t="inlineStr">
        <is>
          <t>购买或使用；投资</t>
        </is>
      </c>
      <c r="AF8" s="305" t="inlineStr">
        <is>
          <t>试点实施单位在编制招标（采购）文件时须将《政府采购支持公路绿色低碳发展基本要求（试行）》作为实质性要求或加分项嵌入。设计单位按需求标准编制设计文件。施工单位按设计文件和合同要求采用绿色低碳技术和材料。对绿色材料可实施批量集中采购，鼓励通过电子化政府采购平台采购。试点项目完成竣（交）工验收后30日内编制验收评估申请报告。鼓励运用大数据、区块链等技术手段跟踪试点情况。</t>
        </is>
      </c>
      <c r="AG8" s="305" t="inlineStr">
        <is>
          <t>N/A</t>
        </is>
      </c>
      <c r="AH8" s="305" t="inlineStr">
        <is>
          <t>N/A</t>
        </is>
      </c>
      <c r="AI8" s="305" t="inlineStr">
        <is>
          <t>本工具为政府采购需求标准机制，非财政补贴类工具，无直接金额型政策强度指标。通过政府采购市场力量拉动公路绿色低碳技术和材料需求。纳入试点且符合信贷要求的项目可申请绿色金融支持。</t>
        </is>
      </c>
      <c r="AJ8" s="305" t="inlineStr">
        <is>
          <t>1. 制定发布《政府采购支持公路绿色低碳发展基本要求（试行）》，形成客观、量化、可验证、可推广的需求标准，并动态调整；2. 在招标（采购）文件中将需求标准作为实质性要求或加分项，在公路建设规划、可行性研究、设计、招标（采购）、施工、运营、养护、验收全流程中落实绿色低碳政策；3. 对绿色材料可实施批量集中采购，鼓励通过电子化政府采购平台采购；4. 试点项目须应用“四新”技术（新材料、新技术、新工艺、新方法），形成良好示范效应；5. 试点地区管辖范围内公路项目近3年未发生较大及以上等级生产安全事故；6. 试点项目完成竣（交）工验收后30日内，编制验收评估申请报告逐级上报；7. 每年1月31日前报送上年度试点总结报告。</t>
        </is>
      </c>
      <c r="AK8" s="305" t="inlineStr">
        <is>
          <t>N/A</t>
        </is>
      </c>
      <c r="AL8" s="305" t="inlineStr">
        <is>
          <t>N/A</t>
        </is>
      </c>
      <c r="AM8" s="305" t="inlineStr">
        <is>
          <t>N/A</t>
        </is>
      </c>
      <c r="AN8" s="305" t="inlineStr">
        <is>
          <t>N/A</t>
        </is>
      </c>
      <c r="AO8" s="305" t="inlineStr">
        <is>
          <t>公开招标</t>
        </is>
      </c>
      <c r="AP8" s="305" t="inlineStr">
        <is>
          <t>满足《政府采购支持公路绿色低碳发展基本要求（试行）》为采购实质性要求或加分项</t>
        </is>
      </c>
      <c r="AQ8" s="305" t="inlineStr">
        <is>
          <t>财政部门监管；交通运输部门项目监管</t>
        </is>
      </c>
      <c r="AR8" s="305" t="inlineStr">
        <is>
          <t>合同执行</t>
        </is>
      </c>
      <c r="AS8" s="305" t="inlineStr">
        <is>
          <t>N/A</t>
        </is>
      </c>
      <c r="AT8" s="305" t="inlineStr">
        <is>
          <t>未公开。试点尚在申报批复阶段（首批申报2026年1月31日截止，2026年3月6日前批复），尚无年度支出数据。通过政府采购市场力量拉动绿色公路技术和材料需求。</t>
        </is>
      </c>
      <c r="AU8" s="305" t="inlineStr">
        <is>
          <t>N/A</t>
        </is>
      </c>
      <c r="AV8" s="305" t="inlineStr">
        <is>
          <t>N/A</t>
        </is>
      </c>
      <c r="AW8" s="305" t="inlineStr">
        <is>
          <t>F42</t>
        </is>
      </c>
      <c r="AX8" s="305" t="inlineStr">
        <is>
          <t>CO2</t>
        </is>
      </c>
      <c r="AY8" s="305" t="inlineStr">
        <is>
          <t>正向</t>
        </is>
      </c>
      <c r="AZ8" s="305" t="inlineStr">
        <is>
          <t>节能；污染防治；循环经济；技术创新；产业发展</t>
        </is>
      </c>
      <c r="BA8" s="305" t="inlineStr">
        <is>
          <t>《关于组织开展“政府采购支持公路绿色低碳发展”试点工作的通知》（财库〔2025〕32号）</t>
        </is>
      </c>
      <c r="BB8" s="305" t="inlineStr">
        <is>
          <t>https://www.gov.cn/zhengce/zhengceku/202601/content_7055549.htm</t>
        </is>
      </c>
      <c r="BC8" s="305" t="inlineStr">
        <is>
          <t>https://m.mof.gov.cn/zcfb/202601/t20260104_3981293.htm</t>
        </is>
      </c>
    </row>
    <row r="9">
      <c r="A9" s="305" t="inlineStr">
        <is>
          <t>CHNPIVCBII01S000</t>
        </is>
      </c>
      <c r="B9" s="305" t="inlineStr">
        <is>
          <t>工具</t>
        </is>
      </c>
      <c r="C9" s="305" t="inlineStr">
        <is>
          <t>公共投资</t>
        </is>
      </c>
      <c r="D9" s="305" t="inlineStr">
        <is>
          <t>中央预算内投资</t>
        </is>
      </c>
      <c r="E9" s="305" t="inlineStr">
        <is>
          <t>交通</t>
        </is>
      </c>
      <c r="F9" s="305" t="inlineStr">
        <is>
          <t>道路运输充电基础设施</t>
        </is>
      </c>
      <c r="G9" s="305" t="inlineStr">
        <is>
          <t>县域充换电设施补短板试点</t>
        </is>
      </c>
      <c r="H9" s="305" t="inlineStr">
        <is>
          <t>County-level charging and battery-swapping facility pilot</t>
        </is>
      </c>
      <c r="I9" s="305" t="inlineStr">
        <is>
          <t>新能源汽车产业发展规划（2021—2035年）</t>
        </is>
      </c>
      <c r="J9" s="305" t="inlineStr">
        <is>
          <t>财政部、工业和信息化部、交通运输部联合印发关于开展县域充换电设施补短板试点工作的通知（财建〔2024〕57号，2024年4月9日），启动百县千站万桩试点工程。试点期为3年（2024—2026年），中央财政对试点县给予奖励资金支持，每个试点县示范期内最高可累计获得4500万元奖励。资金采取先预拨、后清算方式，公示后中央财政先行拨付不低于70%的奖励资金。2024年支持67个试点县，2025年支持75个试点县（允许联合申报），2026年支持59个联合试点县。目标：力争实现充换电基础设施乡乡全覆盖。核心考核指标为充电桩功率利用率（充电量÷额定功率÷投运时长），按所在省新能源汽车渗透率分三档考核。充电桩要求：额定功率不低于120kW，面向全社会开放，可用率不低于99%，提供不少于6年运营服务保障。2025年新增V2G技术要求（放电总功率≥140kW，试点期总放电量≥1.4万kWh，按3倍系数折算标准桩）；2026年新增绿电应用激励（光伏自发自用电量≥40%，按1.2倍折算）。</t>
        </is>
      </c>
      <c r="K9" s="305" t="inlineStr">
        <is>
          <t>减缓气候变化；绿色经济；能源安全</t>
        </is>
      </c>
      <c r="L9" s="305" t="inlineStr">
        <is>
          <t>直接</t>
        </is>
      </c>
      <c r="M9" s="305" t="inlineStr">
        <is>
          <t>供给侧</t>
        </is>
      </c>
      <c r="N9" s="305" t="inlineStr">
        <is>
          <t>中国</t>
        </is>
      </c>
      <c r="O9" s="305" t="inlineStr">
        <is>
          <t>县级</t>
        </is>
      </c>
      <c r="P9" s="305" t="inlineStr">
        <is>
          <t>2024年首批67个试点县（后调整为辽宁、湖南、云南、甘肃、河南等省联合试点县），2025年第二批75个试点县（含联合体），覆盖26个省份；具体名单见财政部、工业和信息化部、交通运输部相关公示</t>
        </is>
      </c>
      <c r="Q9" s="305" t="inlineStr">
        <is>
          <t>09/04/2024</t>
        </is>
      </c>
      <c r="R9" s="305" t="inlineStr">
        <is>
          <t>09/04/2024</t>
        </is>
      </c>
      <c r="S9" s="305" t="inlineStr">
        <is>
          <t>31/12/2026</t>
        </is>
      </c>
      <c r="T9" s="305" t="inlineStr">
        <is>
          <t>06/03/2026</t>
        </is>
      </c>
      <c r="U9" s="305" t="inlineStr">
        <is>
          <t>2025年2月20日三部门印发关于开展2025年县域充换电设施补短板试点申报有关工作的通知（财办建〔2025〕3号），新增联合申报机制、V2G技术激励、电动重卡充换电设施，调整汽车保有量门槛至25万辆。2026年3月6日三部门印发关于开展2026年县域充换电设施补短板试点申报有关工作的通知（财办建〔2026〕8号），支持59个联合试点县，新增绿电应用激励（光伏自发自用电量≥40%按1.2倍折算），要求名单确定后3个月内开工。</t>
        </is>
      </c>
      <c r="V9" s="305">
        <f>IF(R9="","生效",IF(R9="N/A","生效",IF(TODAY()&lt;DATE(VALUE(RIGHT(R9,4)),VALUE(MID(R9,4,2)),VALUE(LEFT(R9,2))),"计划实施",IF(S9="","生效",IF(S9="N/A","生效",IF(TODAY()&lt;DATE(VALUE(RIGHT(S9,4)),VALUE(MID(S9,4,2)),VALUE(LEFT(S9,2))),"生效","已终止"))))))</f>
        <v/>
      </c>
      <c r="W9" s="305" t="inlineStr">
        <is>
          <t>财政部（主管奖励资金安排、拨付和清算）；工业和信息化部（主管充换电设施技术标准和产业发展）；交通运输部（主管公路沿线充换电设施规划和运营管理）；省级财政、工业和信息化、交通运输主管部门</t>
        </is>
      </c>
      <c r="X9" s="305" t="inlineStr">
        <is>
          <t>电力网；道路基础设施</t>
        </is>
      </c>
      <c r="Y9" s="305" t="inlineStr">
        <is>
          <t>新建</t>
        </is>
      </c>
      <c r="Z9" s="305" t="inlineStr">
        <is>
          <t>县域公共充换电基础设施：直流充电桩（额定功率不低于120kW）、电池换电站、光储充一体化充电站（含光伏发电+储能+充电）、全液冷充电设备、V2G双向充放电设施、电动重卡充换电设施。设施须面向全社会开放，可用率不低于99%，提供不少于6年运营服务保障。须安装数据采集和传输设备，以直连方式实时上传运行数据至国家清算平台。</t>
        </is>
      </c>
      <c r="AA9" s="305" t="inlineStr">
        <is>
          <t>2025年起新增电动重卡充换电设施。2026年新增绿电应用激励：光伏自发自用电量不低于40%的充换电设施可按1.2倍折算标准桩。</t>
        </is>
      </c>
      <c r="AB9" s="305" t="inlineStr">
        <is>
          <t>充电桩额定功率不低于120kW（含120kW）。标准桩折算规则：120kW≤P&lt;360kW按额定功率÷120kW（向下取整）折算；P≥360kW按÷120kW（向下取整）后×1.5倍折算；换电站按÷120kW（向下取整）后×3倍折算；光储充站×2倍；全液冷×2倍；V2G项目×3倍。配套设施（变压器、配电柜等）不单独折算标准桩。</t>
        </is>
      </c>
      <c r="AC9" s="305" t="inlineStr">
        <is>
          <t>企业；政府</t>
        </is>
      </c>
      <c r="AD9" s="305" t="inlineStr">
        <is>
          <t>试点县人民政府为项目申报和实施主体；充换电设施投资建设和运营主体为企业（包括充电运营商、电网公司、能源企业、民营企业等）。试点县须建立政府统筹、企业参与的联合推进机制。试点县所在的地级市须满足汽车保有量条件（2024年≥20万辆，2025年起≥25万辆）。</t>
        </is>
      </c>
      <c r="AE9" s="305" t="inlineStr">
        <is>
          <t>购买或使用；投资</t>
        </is>
      </c>
      <c r="AF9" s="305" t="inlineStr">
        <is>
          <t>试点县政府统筹规划县域充换电设施布局，通过公开招标等方式选择投资建设运营商。企业投资建设并运营充换电设施，提供充电和换电服务。设施建成后须在1个月内完成与国家清算平台的数据对接。中央财政奖励资金拨付至试点县财政，用于支持和奖补充换电设施建设和运营（不得用于楼堂馆所建设、人员经费等支出）。</t>
        </is>
      </c>
      <c r="AG9" s="305" t="inlineStr">
        <is>
          <t>4500</t>
        </is>
      </c>
      <c r="AH9" s="305" t="inlineStr">
        <is>
          <t>万元/试点县（3年累计最高）</t>
        </is>
      </c>
      <c r="AI9" s="305" t="inlineStr">
        <is>
          <t>每个试点县示范期（3年）内每年达标最高档累计最多获得4500万元奖励。年度奖励分三档（1000万/1200万/1500万元），根据充电桩功率利用率考核结果确定。分档标准按所在省新能源汽车渗透率分三档（第一档&gt;35%、第二档25%-35%、第三档≤25%），各档对应递增的功率利用率考核目标。来源：财建〔2024〕57号。</t>
        </is>
      </c>
      <c r="AJ9" s="305" t="inlineStr">
        <is>
          <t>申报主体为县（不含市辖区）。所在地级市汽车保有量2024年≥20万辆（2025年起≥25万辆）。须制定完善的县域充换电设施布局规划和供电保障方案。充换电设施须满足：额定功率≥120kW；面向全社会开放；可用率≥99%；提供≥6年运营服务保障。设施数据须以直连方式实时传输至国家清算平台。已享受超长期特别国债或中央预算内投资支持的项目不得重复申报。充电桩须安装符合国家标准的直流快充接口，提供电子支付功能。</t>
        </is>
      </c>
      <c r="AK9" s="305" t="inlineStr">
        <is>
          <t>N/A</t>
        </is>
      </c>
      <c r="AL9" s="305" t="inlineStr">
        <is>
          <t>标准桩折算：根据不同设施类型按功率和折算系数计算标准桩数量（详见Asset (Cut-off range)字段）。年度考核：按充电桩功率利用率（充电量÷额定功率÷投运时长）分三档评估，达标对应年度奖励金额（1000万/1200万/1500万）。先预拨、后清算：公示后中央财政先行拨付不低于70%的奖励资金，后续按年度考核结果清算。对未达标的试点县，扣减或收回相应年度奖励资金。</t>
        </is>
      </c>
      <c r="AM9" s="305" t="inlineStr">
        <is>
          <t>中央财政先预拨70%奖励资金，地方和企业配套投入建设运营</t>
        </is>
      </c>
      <c r="AN9" s="305" t="inlineStr">
        <is>
          <t>试点县申报，省级推荐，三部委联合评审择优确定</t>
        </is>
      </c>
      <c r="AO9" s="305" t="inlineStr"/>
      <c r="AP9" s="305" t="inlineStr"/>
      <c r="AQ9" s="305" t="inlineStr"/>
      <c r="AR9" s="305" t="inlineStr"/>
      <c r="AS9" s="305" t="inlineStr"/>
      <c r="AT9" s="305" t="inlineStr">
        <is>
          <t>每个试点县3年累计最高4500万元（先预拨≥70%、后清算），2024-2025年共约142个试点县。来源：财建〔2024〕57号（关于开展县域充换电设施补短板试点工作的通知）</t>
        </is>
      </c>
      <c r="AU9" s="305" t="inlineStr">
        <is>
          <t>N/A</t>
        </is>
      </c>
      <c r="AV9" s="305" t="inlineStr">
        <is>
          <t>N/A</t>
        </is>
      </c>
      <c r="AW9" s="305" t="inlineStr">
        <is>
          <t>D35</t>
        </is>
      </c>
      <c r="AX9" s="305" t="inlineStr">
        <is>
          <t>CO2</t>
        </is>
      </c>
      <c r="AY9" s="305" t="inlineStr">
        <is>
          <t>正向</t>
        </is>
      </c>
      <c r="AZ9" s="305" t="inlineStr">
        <is>
          <t>污染防治；技术创新；产业发展</t>
        </is>
      </c>
      <c r="BA9" s="305" t="inlineStr">
        <is>
          <t>关于开展县域充换电设施补短板试点工作的通知（财建〔2024〕57号）；关于开展2025年县域充换电设施补短板试点申报有关工作的通知（财办建〔2025〕3号）；关于开展2026年县域充换电设施补短板试点申报有关工作的通知（财办建〔2026〕8号）</t>
        </is>
      </c>
      <c r="BB9" s="305" t="inlineStr">
        <is>
          <t>http://gdii.gd.gov.cn/attachment/0/573/573794/4673048.pdf</t>
        </is>
      </c>
      <c r="BC9" s="305" t="inlineStr">
        <is>
          <t>https://xxgk.mot.gov.cn/2020/jigou/glj/202502/t20250227_4164848.html; http://jjs.mof.gov.cn/tongzhigonggao/202603/t20260313_3985275.htm</t>
        </is>
      </c>
    </row>
    <row r="10">
      <c r="A10" s="305" t="inlineStr">
        <is>
          <t>CHNPIVCBII02S000</t>
        </is>
      </c>
      <c r="B10" s="305" t="inlineStr">
        <is>
          <t>工具</t>
        </is>
      </c>
      <c r="C10" s="305" t="inlineStr">
        <is>
          <t>公共投资</t>
        </is>
      </c>
      <c r="D10" s="305" t="inlineStr">
        <is>
          <t>中央预算内投资</t>
        </is>
      </c>
      <c r="E10" s="305" t="inlineStr">
        <is>
          <t>工业；能源；建筑</t>
        </is>
      </c>
      <c r="F10" s="305" t="inlineStr">
        <is>
          <t>重点用能行业（电力、钢铁、有色、建材、石化、化工、机械等）；煤电；集中供热；算力基础设施；园区循环化；城市矿产</t>
        </is>
      </c>
      <c r="G10" s="305" t="inlineStr">
        <is>
          <t>节能降碳中央预算内投资专项</t>
        </is>
      </c>
      <c r="H10" s="305" t="inlineStr">
        <is>
          <t>Energy Conservation and Carbon Reduction Central Budget Investment Special</t>
        </is>
      </c>
      <c r="I10" s="305" t="inlineStr">
        <is>
          <t>N/A</t>
        </is>
      </c>
      <c r="J10" s="305" t="inlineStr">
        <is>
          <t>国家发展改革委于2025年9月19日印发节能降碳中央预算内投资专项管理办法（发改环资规〔2025〕1228号），自印发之日起施行，有效期5年，替代原2024年版（发改环资规〔2024〕338号）。该专项采取直接投资、资本金注入或投资补助方式，支持六个方向的项目建设：（一）重点行业领域节能降碳——电力、钢铁、有色、建材、石化、化工、机械等重点行业节能降碳改造，工业园区/产业集群整体改造，供热、算力等基础设施节能改造，中央和国家机关节能改造；（二）煤炭消费清洁替代——煤电机组和煤化工低碳化改造，食品、纺织、造纸等行业燃煤锅炉清洁能源替代，城乡居民地热能、生物质能供暖；（三）循环经济助力降碳——园区循环化改造、城市矿产示范基地、资源循环利用基地、回收站点和绿色分拣中心、再生资源利用、大宗固废综合利用、退役设备再制造、以竹代塑、可降解塑料；（四）低碳零碳负碳示范——绿色低碳先进技术示范，零碳园区、零碳运输走廊，绿色甲醇和可持续航空燃料，规模化碳捕集利用与封存（CCUS）；（五）碳达峰碳中和基础能力建设——碳排放计量/统计/核算/监测等（仅限政府投资项目）；（六）党中央、国务院交办重大事项。支持比例：重点行业节能降碳、煤炭替代、循环经济、低碳零碳负碳示范四类项目统一按核定总投资的20%支持；碳达峰碳中和基础能力建设按区域差异支持（东部60%、中部70%、西部/东北80%）；中央和国家机关项目原则上全额安排。项目须前期手续齐全、具备开工条件（计划新开工或在建项目），不得用于已完工项目。已获得其他中央预算内投资专项支持的项目不在本专项支持范围。适度向碳达峰碳中和、节约能源、发展循环经济工作突出的地区以及国家生态文明试验区等倾斜。</t>
        </is>
      </c>
      <c r="K10" s="305" t="inlineStr">
        <is>
          <t>节能；减缓气候变化</t>
        </is>
      </c>
      <c r="L10" s="305" t="inlineStr">
        <is>
          <t>直接</t>
        </is>
      </c>
      <c r="M10" s="305" t="inlineStr">
        <is>
          <t>供给侧</t>
        </is>
      </c>
      <c r="N10" s="305" t="inlineStr">
        <is>
          <t>中国</t>
        </is>
      </c>
      <c r="O10" s="305" t="inlineStr">
        <is>
          <t>国家</t>
        </is>
      </c>
      <c r="P10" s="305" t="inlineStr">
        <is>
          <t>N/A</t>
        </is>
      </c>
      <c r="Q10" s="305" t="inlineStr">
        <is>
          <t>17/03/2024</t>
        </is>
      </c>
      <c r="R10" s="305" t="inlineStr">
        <is>
          <t>17/03/2024</t>
        </is>
      </c>
      <c r="S10" s="305" t="inlineStr">
        <is>
          <t>N/A</t>
        </is>
      </c>
      <c r="T10" s="305" t="inlineStr">
        <is>
          <t>19/09/2025</t>
        </is>
      </c>
      <c r="U10" s="305" t="inlineStr">
        <is>
          <t>替代节能降碳中央预算内投资专项管理办法（发改环资规〔2024〕338号）。2025版主要变化：①支持方向从四类扩展为六类，新增煤炭清洁替代和碳达峰碳中和基础能力建设；②统一重点行业、煤炭替代、循环经济、示范项目四类支持比例为核定总投资的20%（原2024版为30%/20%/15%三档）；③碳达峰碳中和基础能力建设按区域差异支持（东部60%、中部70%、西部/东北80%）；④新增项目动态储备机制；⑤资金下达可从一次或分次下达，更加灵活。</t>
        </is>
      </c>
      <c r="V10" s="305">
        <f>IF(R10="","生效",IF(R10="N/A","生效",IF(TODAY()&lt;DATE(VALUE(RIGHT(R10,4)),VALUE(MID(R10,4,2)),VALUE(LEFT(R10,2))),"计划实施",IF(S10="","生效",IF(S10="N/A","生效",IF(TODAY()&lt;DATE(VALUE(RIGHT(S10,4)),VALUE(MID(S10,4,2)),VALUE(LEFT(S10,2))),"生效","已终止"))))))</f>
        <v/>
      </c>
      <c r="W10" s="305" t="inlineStr">
        <is>
          <t>国家发展和改革委员会（资源节约和环境保护司主管）；省级发展改革部门（项目汇总申报）；有关中央单位</t>
        </is>
      </c>
      <c r="X10" s="305" t="inlineStr">
        <is>
          <t>工业设施；发电设施；集中供热系统；算力基础设施；循环经济设施（城市矿产示范基地、资源循环利用基地、回收站点、绿色分拣中心）；碳捕集利用与封存设施；碳排放监测与核算系统；国家机关建筑</t>
        </is>
      </c>
      <c r="Y10" s="305" t="inlineStr">
        <is>
          <t>新建；既有</t>
        </is>
      </c>
      <c r="Z10" s="305" t="inlineStr">
        <is>
          <t>六大支持方向对应的资产类别：（一）重点行业节能降碳：电力、钢铁、有色、建材、石化、化工、机械等行业生产设施及工艺装备，工业园区/产业集群整体，供热基础设施，算力基础设施（数据中心服务器、冷却系统、供配电系统），中央和国家机关办公建筑及用能系统；（二）煤炭消费清洁替代：煤电机组（低碳化改造），煤化工生产装置，食品、烟草、纺织、造纸、印染等行业燃煤锅炉和工业窑炉，城乡居民地热能和生物质能供暖设施；（三）循环经济：园区循环化改造设施，城市矿产示范基地，资源循环利用基地，规模化规范回收站点和绿色分拣中心，再生资源加工利用设施，大宗固体废弃物综合利用设施，退役设备再制造生产线，农林剩余物资源化和能源化利用设施，可降解塑料和可循环快递包装生产线，以竹代塑基础设施和生产线；（四）低碳零碳负碳示范：绿色低碳先进适用技术示范装置，零碳园区和零碳运输走廊供能设施和降碳改造设施，绿色甲醇和可持续航空燃料生产装置，规模化碳捕集利用与封存（CCUS）项目设施；（五）碳达峰碳中和基础能力建设：碳排放计量/统计/核算/监测系统，温室气体排放因子库，碳排放数据管理系统（仅限政府投资项目）；（六）党中央、国务院交办重大事项相关项目。</t>
        </is>
      </c>
      <c r="AA10" s="305" t="inlineStr">
        <is>
          <t>已获得其他中央预算内投资专项支持的项目，不在本专项支持范围。资金只能用于前期手续齐全、具备开工条件的计划新开工或在建项目，不得用于已完工（含试运行）项目。</t>
        </is>
      </c>
      <c r="AB10" s="305" t="inlineStr">
        <is>
          <t>重点行业节能降碳、煤炭消费清洁替代、循环经济助力降碳、低碳零碳负碳示范四类项目：按核定总投资的20%支持。碳达峰碳中和基础能力建设项目：东部地区60%、中部地区70%、西部地区80%、东北地区80%。中央和国家机关有关项目：原则上全额安排。</t>
        </is>
      </c>
      <c r="AC10" s="305" t="inlineStr">
        <is>
          <t>企业；政府</t>
        </is>
      </c>
      <c r="AD10" s="305" t="inlineStr">
        <is>
          <t>项目单位：符合条件的企业（包括国有企业、民营企业）和地方政府部门。汇总申报单位：省级发展改革部门、有关中央单位。国家发展改革委委托第三方机构评估项目的节能降碳效果、技术先进性适用性、总投资合理性、配套资金落实情况、项目单位信用情况等，按照从严把关、优中选优原则批复。年综合能耗1万吨标准煤以上的项目须提供节能诊断报告。</t>
        </is>
      </c>
      <c r="AE10" s="305" t="inlineStr">
        <is>
          <t>投资；生产、生成或转化；购买或使用</t>
        </is>
      </c>
      <c r="AF10" s="305" t="inlineStr">
        <is>
          <t>项目单位编制资金申请报告（含单位基本情况、项目代码和建设内容与规模、总投资及资金来源、申请投资支持的政策依据、规划/用地/环评/用能/安全等前期手续办理情况、投资估算、建设方案、绩效效果等十项内容），经省级发展改革部门或有关中央单位汇总报送国家发展改革委。国家发展改革委委托第三方机构评估后择优批复。资金采取直接投资、资本金注入或投资补助方式安排，根据项目情况可一次或分次下达。项目竣工后6个月内完成验收，未达标者限期整改，整改不通过将收回资金。省级发展改革部门依托国家重大建设项目库建立项目动态储备机制。项目出现超过一年未开工、延期超6个月、总投资发生重大变化等情形须及时调整。弄虚作假、挪用资金等严重违规情形可停止拨付并收回资金，1—3年内暂停受理该单位申请。</t>
        </is>
      </c>
      <c r="AG10" s="305" t="inlineStr">
        <is>
          <t>20；60；70；80</t>
        </is>
      </c>
      <c r="AH10" s="305" t="inlineStr">
        <is>
          <t>%（占核定总投资的中央预算内投资支持比例）</t>
        </is>
      </c>
      <c r="AI10" s="305" t="inlineStr">
        <is>
          <t>四类产业项目（重点行业节能降碳、煤炭替代、循环经济、低碳零碳负碳示范）：统一按核定总投资的20%。碳达峰碳中和基础能力建设：东部60%、中部70%、西部80%、东北80%。中央和国家机关项目：原则上全额安排。以上为2025版（发改环资规〔2025〕1228号）更新后的支持比例。</t>
        </is>
      </c>
      <c r="AJ10" s="305" t="inlineStr">
        <is>
          <t>①项目须前期手续齐全、具备开工条件（计划新开工或在建项目），不得用于已完工（含试运行）项目；②不得重复申请其他中央预算内投资；③已获得其他中央预算内投资专项支持的项目不在本专项支持范围；④年综合能耗1万吨标准煤以上的项目须提供节能诊断报告；⑤项目调整制度：超过一年未开工、延期超6个月、总投资发生重大变化等情形须及时调整；⑥完工报告制度：竣工后6个月内完成验收，未达标者限期整改，整改不通过将收回资金；⑦弄虚作假、挪用资金等严重违规情形可停止拨付并收回资金，1—3年内暂停受理该单位申请；⑧省级发展改革部门依托国家重大建设项目库建立项目动态储备机制；⑨适度向碳达峰碳中和、节约能源、发展循环经济工作突出的地区及国家生态文明试验区倾斜。</t>
        </is>
      </c>
      <c r="AK10" s="305" t="inlineStr">
        <is>
          <t>N/A</t>
        </is>
      </c>
      <c r="AL10" s="305" t="inlineStr">
        <is>
          <t>N/A</t>
        </is>
      </c>
      <c r="AM10" s="305" t="inlineStr">
        <is>
          <t>否</t>
        </is>
      </c>
      <c r="AN10" s="305" t="inlineStr">
        <is>
          <t>省级发展改革部门汇总申报，国家发展改革委委托第三方评估择优批复</t>
        </is>
      </c>
      <c r="AO10" s="305" t="inlineStr">
        <is>
          <t>N/A</t>
        </is>
      </c>
      <c r="AP10" s="305" t="inlineStr">
        <is>
          <t>N/A</t>
        </is>
      </c>
      <c r="AQ10" s="305" t="inlineStr">
        <is>
          <t>N/A</t>
        </is>
      </c>
      <c r="AR10" s="305" t="inlineStr">
        <is>
          <t>N/A</t>
        </is>
      </c>
      <c r="AS10" s="305" t="inlineStr">
        <is>
          <t>N/A</t>
        </is>
      </c>
      <c r="AT10" s="305" t="inlineStr">
        <is>
          <t>不公开。国家发改委不公布各专项分年度拨款金额。2025年中央预算内投资总规模7,350亿元（所有领域合计）。来源：2025年政府工作报告</t>
        </is>
      </c>
      <c r="AU10" s="305" t="inlineStr">
        <is>
          <t>N/A</t>
        </is>
      </c>
      <c r="AV10" s="305" t="inlineStr">
        <is>
          <t>N/A</t>
        </is>
      </c>
      <c r="AW10" s="305" t="inlineStr">
        <is>
          <t>D35; C24; C23; C19; C20; C28; E36; E37; E38; E39; J61; J62; J63</t>
        </is>
      </c>
      <c r="AX10" s="305" t="inlineStr">
        <is>
          <t>CO2</t>
        </is>
      </c>
      <c r="AY10" s="305" t="inlineStr">
        <is>
          <t>正向</t>
        </is>
      </c>
      <c r="AZ10" s="305" t="inlineStr">
        <is>
          <t>节能；循环经济；技术创新；产业发展；能源安全</t>
        </is>
      </c>
      <c r="BA10" s="305" t="inlineStr">
        <is>
          <t>节能降碳中央预算内投资专项管理办法（发改环资规〔2025〕1228号）</t>
        </is>
      </c>
      <c r="BB10" s="305" t="inlineStr">
        <is>
          <t>https://www.ndrc.gov.cn/xxgk/zcfb/ghxwj/202510/t20251014_1400943_ext.html</t>
        </is>
      </c>
      <c r="BC10" s="305" t="inlineStr">
        <is>
          <t>https://www.ndrc.gov.cn/xxgk/zcfb/ghxwj/202404/t20240408_1365534.html</t>
        </is>
      </c>
    </row>
    <row r="11">
      <c r="A11" s="305" t="inlineStr">
        <is>
          <t>CHNPIVCBII03S000</t>
        </is>
      </c>
      <c r="B11" s="305" t="inlineStr">
        <is>
          <t>工具</t>
        </is>
      </c>
      <c r="C11" s="305" t="inlineStr">
        <is>
          <t>公共投资</t>
        </is>
      </c>
      <c r="D11" s="305" t="inlineStr">
        <is>
          <t>中央预算内投资</t>
        </is>
      </c>
      <c r="E11" s="305" t="inlineStr">
        <is>
          <t>交通</t>
        </is>
      </c>
      <c r="F11" s="305" t="inlineStr">
        <is>
          <t>干线铁路；城际铁路；客货运输</t>
        </is>
      </c>
      <c r="G11" s="305" t="inlineStr">
        <is>
          <t>铁路专项中央预算内投资</t>
        </is>
      </c>
      <c r="H11" s="305" t="inlineStr">
        <is>
          <t>Railway Special Central Budget Investment</t>
        </is>
      </c>
      <c r="I11" s="305" t="inlineStr">
        <is>
          <t>N/A</t>
        </is>
      </c>
      <c r="J11" s="305" t="inlineStr">
        <is>
          <t>国家发展改革委于2025年11月27日印发铁路专项中央预算内投资管理办法（发改基础规〔2025〕1516号），自印发之日起施行，有效期至2030年12月31日，替代原2023年版（发改基础规〔2023〕1761号）。该专项按资本金注入方式安排中央预算内投资，由国铁集团作为出资人代表或由省级发展改革部门申请作为地方资本金投入。支持范围：纳入国家批准的中长期铁路网规划和五年铁路发展规划中的干线铁路（畅通路网骨干通道、强化边境国防保障）及京津冀等城际铁路项目，客货并重、新建和改扩建并举。投资安排标准按区域差异化：西藏和南疆四地州干线铁路为资本金的90%；四省涉藏州县、新疆其他地区、沿边干线为70%；东部/中部/西部/东北干线铁路分别为30%/40%/50%/50%；城际铁路新建项目分别为10%/15%/20%/20%；既有铁路改造开行城际列车为50%。特殊地区（西藏等）可采用全额资本金。项目须已纳入国家规划、通过审批/核准/备案、已纳入重大建设项目库并具备开工条件、建设资金来源和条件基本落实。铁路作为低碳公共交通方式，通过促进客货运输从公路和航空向铁路转移（模式转换），间接减少交通部门温室气体排放。</t>
        </is>
      </c>
      <c r="K11" s="305" t="inlineStr">
        <is>
          <t>产业发展</t>
        </is>
      </c>
      <c r="L11" s="305" t="inlineStr">
        <is>
          <t>间接</t>
        </is>
      </c>
      <c r="M11" s="305" t="inlineStr">
        <is>
          <t>供给侧</t>
        </is>
      </c>
      <c r="N11" s="305" t="inlineStr">
        <is>
          <t>中国</t>
        </is>
      </c>
      <c r="O11" s="305" t="inlineStr">
        <is>
          <t>国家</t>
        </is>
      </c>
      <c r="P11" s="305" t="inlineStr">
        <is>
          <t>N/A</t>
        </is>
      </c>
      <c r="Q11" s="305" t="inlineStr">
        <is>
          <t>08/02/2021</t>
        </is>
      </c>
      <c r="R11" s="305" t="inlineStr">
        <is>
          <t>08/02/2021</t>
        </is>
      </c>
      <c r="S11" s="305" t="inlineStr">
        <is>
          <t>31/12/2030</t>
        </is>
      </c>
      <c r="T11" s="305" t="inlineStr">
        <is>
          <t>27/11/2025</t>
        </is>
      </c>
      <c r="U11" s="305" t="inlineStr">
        <is>
          <t>替代铁路项目中央预算内投资专项管理办法（发改基础规〔2023〕1761号）。2025版名称从铁路项目调整为铁路专项，有效期明确至2030年12月31日。</t>
        </is>
      </c>
      <c r="V11" s="305">
        <f>IF(R11="","生效",IF(R11="N/A","生效",IF(TODAY()&lt;DATE(VALUE(RIGHT(R11,4)),VALUE(MID(R11,4,2)),VALUE(LEFT(R11,2))),"计划实施",IF(S11="","生效",IF(S11="N/A","生效",IF(TODAY()&lt;DATE(VALUE(RIGHT(S11,4)),VALUE(MID(S11,4,2)),VALUE(LEFT(S11,2))),"生效","已终止"))))))</f>
        <v/>
      </c>
      <c r="W11" s="305" t="inlineStr">
        <is>
          <t>国家发展和改革委员会（基础设施发展司）；中国国家铁路集团有限公司（出资人代表）；省级发展改革部门</t>
        </is>
      </c>
      <c r="X11" s="305" t="inlineStr">
        <is>
          <t>铁路基础设施（干线铁路、城际铁路线路及配套设施）</t>
        </is>
      </c>
      <c r="Y11" s="305" t="inlineStr">
        <is>
          <t>新建；既有</t>
        </is>
      </c>
      <c r="Z11" s="305" t="inlineStr">
        <is>
          <t>纳入国家批准的中长期铁路网规划和五年铁路发展规划的干线铁路项目（畅通路网骨干通道、强化边境国防保障），以及京津冀等城市群的城际铁路项目。涵盖客运和货运铁路，新建和改扩建项目。既有铁路改造开行城际列车也属支持范围。</t>
        </is>
      </c>
      <c r="AA11" s="305" t="inlineStr">
        <is>
          <t>特殊地区（西藏、南疆四地州等）可采用全额资本金方式支持。项目须已纳入规划、通过审批/核准/备案、纳入重大建设项目库并具备开工条件、建设资金来源和条件基本落实。</t>
        </is>
      </c>
      <c r="AB11" s="305" t="inlineStr">
        <is>
          <t>干线铁路：西藏和南疆四地州为资本金的90%；四省涉藏州县、新疆其他地区、沿边干线为70%；东部30%、中部40%、西部50%、东北50%。城际铁路新建项目：东部10%、中部15%、西部20%、东北20%。既有铁路改造开行城际列车：50%。特殊地区可采用全额资本金。</t>
        </is>
      </c>
      <c r="AC11" s="305" t="inlineStr">
        <is>
          <t>企业；政府</t>
        </is>
      </c>
      <c r="AD11" s="305" t="inlineStr">
        <is>
          <t>中国国家铁路集团有限公司（国铁集团）作为中央出资人代表。省级发展改革部门可申请中央预算内投资作为地方资本金投入。项目单位须为符合条件的铁路建设企业或项目公司。</t>
        </is>
      </c>
      <c r="AE11" s="305" t="inlineStr">
        <is>
          <t>投资</t>
        </is>
      </c>
      <c r="AF11" s="305" t="inlineStr">
        <is>
          <t>省级发展改革部门或国铁集团编制资金申请报告，经汇总后报送国家发展改革委。国家发展改革委审核后按资本金注入方式下达中央预算内投资计划。国铁集团作为出资人代表行使出资人权利，或由省级发展改革部门申请作为地方资本金投入。项目单位每月10日前通过国家重大建设项目库报送项目进展数据。实行绩效管理：完成绩效目标的加大后续支持力度，未完成的减少直至不予安排。违规后果：限期整改、回收/扣减/暂停安排资金、核减下一年度投资计划。</t>
        </is>
      </c>
      <c r="AG11" s="305" t="inlineStr">
        <is>
          <t>10；15；20；30；40；50；70；90</t>
        </is>
      </c>
      <c r="AH11" s="305" t="inlineStr">
        <is>
          <t>%（占项目资本金的中央预算内投资比例）</t>
        </is>
      </c>
      <c r="AI11" s="305" t="inlineStr">
        <is>
          <t>干线铁路：西藏和南疆四地州90%、四省涉藏州县/新疆其他/沿边干线70%、东部30%、中部40%、西部50%、东北50%。城际铁路新建：东部10%、中部15%、西部20%、东北20%。既有铁路改造开行城际列车：50%。特殊地区可采用全额资本金。来源：发改基础规〔2025〕1516号第六条。</t>
        </is>
      </c>
      <c r="AJ11" s="305" t="inlineStr">
        <is>
          <t>①项目已纳入国家批准的中长期铁路网规划或五年铁路发展规划；②已通过全国投资项目在线审批监管平台完成审批/核准/备案；③已纳入国家重大建设项目库并具备开工条件；④建设资金来源和条件基本落实；⑤国铁集团作为出资人代表或省级发展改革部门申请作为地方资本金投入；⑥项目单位每月10日前通过重大建设项目库报送数据；⑦实行绩效管理（完成绩效目标加大支持，未完成减少直至不予安排）；⑧违规可限期整改、回收/扣减/暂停安排资金、核减下一年度投资计划。</t>
        </is>
      </c>
      <c r="AK11" s="305" t="inlineStr">
        <is>
          <t>N/A</t>
        </is>
      </c>
      <c r="AL11" s="305" t="inlineStr">
        <is>
          <t>N/A</t>
        </is>
      </c>
      <c r="AM11" s="305" t="inlineStr">
        <is>
          <t>否</t>
        </is>
      </c>
      <c r="AN11" s="305" t="inlineStr">
        <is>
          <t>省级发展改革部门或国铁集团报送申请，国家发展改革委审核批复</t>
        </is>
      </c>
      <c r="AO11" s="305" t="inlineStr">
        <is>
          <t>N/A</t>
        </is>
      </c>
      <c r="AP11" s="305" t="inlineStr">
        <is>
          <t>N/A</t>
        </is>
      </c>
      <c r="AQ11" s="305" t="inlineStr">
        <is>
          <t>N/A</t>
        </is>
      </c>
      <c r="AR11" s="305" t="inlineStr">
        <is>
          <t>N/A</t>
        </is>
      </c>
      <c r="AS11" s="305" t="inlineStr">
        <is>
          <t>N/A</t>
        </is>
      </c>
      <c r="AT11" s="305" t="inlineStr">
        <is>
          <t>不公开。国家发改委不单独公布中央预算内投资的铁路份额。2025年全国铁路固定资产投资总额9,015亿元（含多渠道资金）。来源：国铁集团2025年统计公报</t>
        </is>
      </c>
      <c r="AU11" s="305" t="inlineStr">
        <is>
          <t>N/A</t>
        </is>
      </c>
      <c r="AV11" s="305" t="inlineStr">
        <is>
          <t>N/A</t>
        </is>
      </c>
      <c r="AW11" s="305" t="inlineStr">
        <is>
          <t>H49; F42</t>
        </is>
      </c>
      <c r="AX11" s="305" t="inlineStr">
        <is>
          <t>CO2</t>
        </is>
      </c>
      <c r="AY11" s="305" t="inlineStr">
        <is>
          <t>正向</t>
        </is>
      </c>
      <c r="AZ11" s="305" t="inlineStr">
        <is>
          <t>污染防治；产业发展；能源安全</t>
        </is>
      </c>
      <c r="BA11" s="305" t="inlineStr">
        <is>
          <t>铁路专项中央预算内投资管理办法（发改基础规〔2025〕1516号）</t>
        </is>
      </c>
      <c r="BB11" s="305" t="inlineStr">
        <is>
          <t>https://www.gov.cn/gongbao/2026/issue_12526/202601/content_7056484.html</t>
        </is>
      </c>
      <c r="BC11" s="305" t="inlineStr">
        <is>
          <t>https://www.ndrc.gov.cn/xxgk/zcfb/ghxwj/202401/t20240117_1363432.html; https://zfxxgk.ndrc.gov.cn/web/iteminfo.jsp?id=17930</t>
        </is>
      </c>
    </row>
    <row r="12">
      <c r="A12" s="305" t="inlineStr">
        <is>
          <t>CHNPIVCBII04S000</t>
        </is>
      </c>
      <c r="B12" s="305" t="inlineStr">
        <is>
          <t>工具</t>
        </is>
      </c>
      <c r="C12" s="305" t="inlineStr">
        <is>
          <t>公共投资</t>
        </is>
      </c>
      <c r="D12" s="305" t="inlineStr">
        <is>
          <t>中央预算内投资</t>
        </is>
      </c>
      <c r="E12" s="305" t="inlineStr">
        <is>
          <t>交通</t>
        </is>
      </c>
      <c r="F12" s="305" t="inlineStr">
        <is>
          <t>内河航运；长江干线；沿海港口</t>
        </is>
      </c>
      <c r="G12" s="305" t="inlineStr">
        <is>
          <t>水运中央预算内投资专项</t>
        </is>
      </c>
      <c r="H12" s="305" t="inlineStr">
        <is>
          <t>Water Transport Central Budget Investment Special</t>
        </is>
      </c>
      <c r="I12" s="305" t="inlineStr">
        <is>
          <t>N/A</t>
        </is>
      </c>
      <c r="J12" s="305" t="inlineStr">
        <is>
          <t>国家发展改革委于2024年3月15日印发水运中央预算内投资专项管理办法（发改基础规〔2024〕306号），自印发之日起施行，有效期至2028年12月31日，替代原长江等内河高等级航道建设中央预算内投资专项管理办法（发改基础规〔2021〕294号）。该专项以直接投资或资本金注入方式安排中央预算内投资，支持六类项目建设：（一）内河高等级航道项目——航道整治和疏浚；（二）通航建筑物项目——船闸和升船机建设；（三）航电枢纽项目——与航道规划等级相适应的航电枢纽；（四）内河高等级航道配套设施——长江干线航道维护疏浚船舶基地、航标维护基地、航道维护码头等；（五）沿海重点港口港航公共基础设施——进港航道、防波堤、锚地等公益性基础设施；（六）长江船舶受电设施项目——各类使用岸电的长江船舶受电系统。内河高等级航道指全国港口与航道布局规划确定的"四纵四横两网"国家高等级航道。水运是碳强度最低的大宗运输方式（吨公里碳排放约为公路的1/5），通过促进货运从公路向水运模式转换（模式转换），间接减少交通部门温室气体排放。</t>
        </is>
      </c>
      <c r="K12" s="305" t="inlineStr">
        <is>
          <t>绿色经济；产业发展</t>
        </is>
      </c>
      <c r="L12" s="305" t="inlineStr">
        <is>
          <t>间接</t>
        </is>
      </c>
      <c r="M12" s="305" t="inlineStr">
        <is>
          <t>供给侧</t>
        </is>
      </c>
      <c r="N12" s="305" t="inlineStr">
        <is>
          <t>中国</t>
        </is>
      </c>
      <c r="O12" s="305" t="inlineStr">
        <is>
          <t>国家</t>
        </is>
      </c>
      <c r="P12" s="305" t="inlineStr">
        <is>
          <t>N/A</t>
        </is>
      </c>
      <c r="Q12" s="305" t="inlineStr">
        <is>
          <t>15/03/2024</t>
        </is>
      </c>
      <c r="R12" s="305" t="inlineStr">
        <is>
          <t>15/03/2024</t>
        </is>
      </c>
      <c r="S12" s="305" t="inlineStr">
        <is>
          <t>31/12/2028</t>
        </is>
      </c>
      <c r="T12" s="305" t="inlineStr">
        <is>
          <t>N/A</t>
        </is>
      </c>
      <c r="U12" s="305" t="inlineStr">
        <is>
          <t>N/A</t>
        </is>
      </c>
      <c r="V12" s="305">
        <f>IF(R12="","生效",IF(R12="N/A","生效",IF(TODAY()&lt;DATE(VALUE(RIGHT(R12,4)),VALUE(MID(R12,4,2)),VALUE(LEFT(R12,2))),"计划实施",IF(S12="","生效",IF(S12="N/A","生效",IF(TODAY()&lt;DATE(VALUE(RIGHT(S12,4)),VALUE(MID(S12,4,2)),VALUE(LEFT(S12,2))),"生效","已终止"))))))</f>
        <v/>
      </c>
      <c r="W12" s="305" t="inlineStr">
        <is>
          <t>国家发展和改革委员会（基础设施发展司）；交通运输部（行业主管部门）；省级发展改革部门</t>
        </is>
      </c>
      <c r="X12" s="305" t="inlineStr">
        <is>
          <t>水运基础设施（内河航道；通航建筑物（船闸、升船机）；航电枢纽；航道配套设施（维护疏浚船舶基地、航标维护基地、航道维护码头）；沿海港口港航公共基础设施（进港航道、防波堤、锚地）；船舶岸电受电设施）</t>
        </is>
      </c>
      <c r="Y12" s="305" t="inlineStr">
        <is>
          <t>新建；既有</t>
        </is>
      </c>
      <c r="Z12" s="305" t="inlineStr">
        <is>
          <t>六类支持项目对应的资产类别：（一）内河高等级航道：长江干线、西江航运干线、京杭大运河、岷江、嘉陵江、乌江、汉江、沅水、赣江、信江、松花江、右江、淮河、沙颍河、合裕线、闽江等高等级航道整治和疏浚工程；（二）通航建筑物：船闸和升船机，长江干线上项目优先，按西部→东北→中部→东部排序；（三）航电枢纽：与航道规划等级相适应的航电枢纽，优先排序为西部→东北→中部→东部；（四）航道配套设施：长江干线航道维护疏浚船舶基地、航标维护基地、航道维护码头、航道应急抢通设施等；（五）沿海港口港航公共基础设施：北部湾港、洋浦港、营口港、唐山港、天津港、青岛港、日照港、宁波舟山港、湄洲湾港等重点港口进港航道、防波堤、锚地等公益性基础设施；（六）长江船舶受电设施：长江沿线省份注册船舶加装岸电受电系统（包括受电柜、电缆管理系统、变压器等）。</t>
        </is>
      </c>
      <c r="AA12" s="305" t="inlineStr">
        <is>
          <t>N/A</t>
        </is>
      </c>
      <c r="AB12" s="305" t="inlineStr">
        <is>
          <t>内河高等级航道：西部及东北地区工程费用的100%、中部80%、东部50%。通航建筑物和航电枢纽：不超过项目资本金的50%。沿海港口港航公共基础设施（重要港区）：西部及东北60%、东部50%。沿海港口港航公共基础设施（其他港区）：西部及东北40%、东部30%。长江船舶受电设施：不超过项目投资的60%。以上为发改基础规〔2024〕306号附件规定的中央预算内投资支持标准。</t>
        </is>
      </c>
      <c r="AC12" s="305" t="inlineStr">
        <is>
          <t>企业；政府</t>
        </is>
      </c>
      <c r="AD12" s="305" t="inlineStr">
        <is>
          <t>项目单位：符合条件的港航企业、港口运营企业、航运公司、地方政府部门。汇总申报单位：省级发展改革部门。国家发展改革委审核后下达投资计划。长江船舶受电设施项目由省级发展改革部门会同交通运输主管部门组织申报。</t>
        </is>
      </c>
      <c r="AE12" s="305" t="inlineStr">
        <is>
          <t>投资</t>
        </is>
      </c>
      <c r="AF12" s="305" t="inlineStr">
        <is>
          <t>项目单位编制资金申请报告，经省级发展改革部门汇总报送国家发展改革委。直接投资或资本金注入方式安排中央预算内投资。项目须已纳入国家批准的相关规划，完成审批/核准/备案，并纳入国家重大建设项目库。实行项目完工报告制度和绩效管理制度。长江干线航道项目由国家发展改革委直接审批，其他项目由省级发展改革部门审批。</t>
        </is>
      </c>
      <c r="AG12" s="305" t="inlineStr">
        <is>
          <t>30；40；50；60；80；100</t>
        </is>
      </c>
      <c r="AH12" s="305" t="inlineStr">
        <is>
          <t>%（占工程费用或项目资本金或项目投资的中央预算内投资支持比例）</t>
        </is>
      </c>
      <c r="AI12" s="305" t="inlineStr">
        <is>
          <t>内河高等级航道项目：西部及东北地区工程费用的100%、中部80%、东部50%。通航建筑物和航电枢纽项目：不超过项目资本金的50%。沿海港口港航公共基础设施（重要港区）：西部及东北60%、东部50%。沿海港口港航公共基础设施（其他港区）：西部及东北40%、东部30%。长江船舶受电设施：不超过项目投资的60%。来源：发改基础规〔2024〕306号附件。</t>
        </is>
      </c>
      <c r="AJ12" s="305" t="inlineStr">
        <is>
          <t>①项目须已纳入国家批准的相关规划并具备开工条件；②已通过全国投资项目在线审批监管平台完成审批/核准/备案；③已纳入国家重大建设项目库；④不得用于已竣工决算或已交付使用的项目；⑤不得重复申请其他中央预算内投资；⑥项目单位每月10日前通过国家重大建设项目库填报项目进展；⑦实行绩效管理（完成绩效目标继续支持，未完成减少或不予安排）；⑧违规可限期整改、回收/扣减/暂停安排资金。</t>
        </is>
      </c>
      <c r="AK12" s="305" t="inlineStr">
        <is>
          <t>N/A</t>
        </is>
      </c>
      <c r="AL12" s="305" t="inlineStr">
        <is>
          <t>按项目类型和所在区域适用不同支持比例，内河高等级航道按工程费用的区域差异化比例计算，通航建筑物和航电枢纽按项目资本金的50%上限计算，沿海港口港航公共基础设施按工程费用的区域差异化比例计算，长江船舶受电设施按项目投资的60%上限计算。</t>
        </is>
      </c>
      <c r="AM12" s="305" t="inlineStr">
        <is>
          <t>否</t>
        </is>
      </c>
      <c r="AN12" s="305" t="inlineStr">
        <is>
          <t>省级发展改革部门汇总申报，国家发展改革委审核下达。长江干线航道项目由国家发展改革委直接审批。沿海港口项目优先支持国家重大战略实施项目。</t>
        </is>
      </c>
      <c r="AO12" s="305" t="inlineStr">
        <is>
          <t>N/A</t>
        </is>
      </c>
      <c r="AP12" s="305" t="inlineStr">
        <is>
          <t>N/A</t>
        </is>
      </c>
      <c r="AQ12" s="305" t="inlineStr">
        <is>
          <t>N/A</t>
        </is>
      </c>
      <c r="AR12" s="305" t="inlineStr">
        <is>
          <t>N/A</t>
        </is>
      </c>
      <c r="AS12" s="305" t="inlineStr">
        <is>
          <t>N/A</t>
        </is>
      </c>
      <c r="AT12" s="305" t="inlineStr">
        <is>
          <t>不公开。国家发改委不公布该专项的分年度拨款金额。水运中央预算内投资专项管理办法（发改基础规〔2024〕306号）仅规定支持比例，未列明年度总额。</t>
        </is>
      </c>
      <c r="AU12" s="305" t="inlineStr">
        <is>
          <t>N/A</t>
        </is>
      </c>
      <c r="AV12" s="305" t="inlineStr">
        <is>
          <t>N/A</t>
        </is>
      </c>
      <c r="AW12" s="305" t="inlineStr">
        <is>
          <t>H50；H52</t>
        </is>
      </c>
      <c r="AX12" s="305" t="inlineStr">
        <is>
          <t>CO₂</t>
        </is>
      </c>
      <c r="AY12" s="305" t="inlineStr">
        <is>
          <t>正向</t>
        </is>
      </c>
      <c r="AZ12" s="305" t="inlineStr">
        <is>
          <t>污染防治；产业发展；能源安全</t>
        </is>
      </c>
      <c r="BA12" s="305" t="inlineStr">
        <is>
          <t>水运中央预算内投资专项管理办法（发改基础规〔2024〕306号）</t>
        </is>
      </c>
      <c r="BB12" s="305" t="inlineStr">
        <is>
          <t>https://www.ndrc.gov.cn/xxgk/zcfb/ghxwj/202403/t20240326_1365287_ext.html</t>
        </is>
      </c>
      <c r="BC12" s="305" t="inlineStr">
        <is>
          <t>https://zfxxgk.ndrc.gov.cn/web/iteminfo.jsp?id=20355</t>
        </is>
      </c>
    </row>
    <row r="13">
      <c r="A13" s="305" t="inlineStr">
        <is>
          <t>CHNPIVCBII05S000</t>
        </is>
      </c>
      <c r="B13" s="305" t="inlineStr">
        <is>
          <t>工具</t>
        </is>
      </c>
      <c r="C13" s="305" t="inlineStr">
        <is>
          <t>公共投资</t>
        </is>
      </c>
      <c r="D13" s="305" t="inlineStr">
        <is>
          <t>中央预算内投资</t>
        </is>
      </c>
      <c r="E13" s="305" t="inlineStr">
        <is>
          <t>农业、林业和其他土地利用</t>
        </is>
      </c>
      <c r="F13" s="305" t="inlineStr">
        <is>
          <t>造林；退化草原修复；荒漠化防治；湿地修复；国家储备林；自然保护地保护</t>
        </is>
      </c>
      <c r="G13" s="305" t="inlineStr">
        <is>
          <t>生态保护修复中央预算内投资专项</t>
        </is>
      </c>
      <c r="H13" s="305" t="inlineStr">
        <is>
          <t>Ecological Protection and Restoration Central Budget Investment Special</t>
        </is>
      </c>
      <c r="I13" s="305" t="inlineStr">
        <is>
          <t>N/A</t>
        </is>
      </c>
      <c r="J13" s="305" t="inlineStr">
        <is>
          <t>国家发展改革委于2026年5月21日印发生态保护修复领域中央预算内投资专项管理办法（发改农经〔2026〕713号），自印发之日起施行，有效期5年，替代原2024年版（发改农经规〔2024〕590号）。该专项以直接投资方式为主（经营性项目可采取投资补助等方式），支持四个领域的项目建设：（一）重点区域生态保护修复——营造林、退化草原修复、沙化荒漠化石漠化治理、水源工程、节水灌溉、小型水利水保设施等；（二）重点生态资源保护利用——森林草原防灭火、林草种质资源保存、乡土树种草种保供繁育、国家储备林建设、林草有害生物防治等；（三）自然保护地建设及野生动植物保护——国家公园和自然保护区保护管理设施、野生动植物保护设施装备、湿地修复等；（四）林业执法监管能力建设——林业执法、林业科技创新、国有林区公用基础设施等。支持标准按区域差异化：重点区域生态保护修复、森林草原防灭火和林草有害生物防治项目，东部60%、中部70%、西部和东北80%；自然保护地及野生动植物保护项目全国统一80%；林业执法监管能力建设项目全国统一90%。西藏项目支持比例为100%（部分定额项目除外）。森林防火应急道路新建不超过50万元/公里，改造不超过30万元/公里。国家储备林：集约人工林栽培900元/亩，现有林改培650元/亩。项目须纳入国家重大建设项目库并具备开工条件。注：原农业绿色发展中央预算内投资专项管理办法（2021年版）已于2024年5月6日由发改农经规〔2024〕590号废止，其农业绿色发展项目（畜禽粪污资源化利用、农业面源污染治理、长江生物多样性保护、草原畜牧业转型升级）被整合纳入本专项。</t>
        </is>
      </c>
      <c r="K13" s="305" t="inlineStr">
        <is>
          <t>生态保护；生物多样性保护；资源节约</t>
        </is>
      </c>
      <c r="L13" s="305" t="inlineStr">
        <is>
          <t>间接</t>
        </is>
      </c>
      <c r="M13" s="305" t="inlineStr">
        <is>
          <t>供给侧</t>
        </is>
      </c>
      <c r="N13" s="305" t="inlineStr">
        <is>
          <t>中国</t>
        </is>
      </c>
      <c r="O13" s="305" t="inlineStr">
        <is>
          <t>国家</t>
        </is>
      </c>
      <c r="P13" s="305" t="inlineStr">
        <is>
          <t>N/A</t>
        </is>
      </c>
      <c r="Q13" s="305" t="inlineStr">
        <is>
          <t>06/05/2024</t>
        </is>
      </c>
      <c r="R13" s="305" t="inlineStr">
        <is>
          <t>06/05/2024</t>
        </is>
      </c>
      <c r="S13" s="305" t="inlineStr">
        <is>
          <t>N/A</t>
        </is>
      </c>
      <c r="T13" s="305" t="inlineStr">
        <is>
          <t>21/05/2026</t>
        </is>
      </c>
      <c r="U13" s="305" t="inlineStr">
        <is>
          <t>替代生态保护修复中央预算内投资专项管理办法（发改农经规〔2024〕590号）。2026版延续了四类支持方向，更新了支持标准。注：发改农经规〔2024〕590号已废止原农业绿色发展中央预算内投资专项管理办法（2021年版），将其农业绿色发展项目整合纳入本专项。</t>
        </is>
      </c>
      <c r="V13" s="305">
        <f>IF(R13="","生效",IF(R13="N/A","生效",IF(TODAY()&lt;DATE(VALUE(RIGHT(R13,4)),VALUE(MID(R13,4,2)),VALUE(LEFT(R13,2))),"计划实施",IF(S13="","生效",IF(S13="N/A","生效",IF(TODAY()&lt;DATE(VALUE(RIGHT(S13,4)),VALUE(MID(S13,4,2)),VALUE(LEFT(S13,2))),"生效","已终止"))))))</f>
        <v/>
      </c>
      <c r="W13" s="305" t="inlineStr">
        <is>
          <t>国家发展和改革委员会（农村经济司）；国家林业和草原局；省级发展改革部门会同行业主管部门</t>
        </is>
      </c>
      <c r="X13" s="305" t="inlineStr">
        <is>
          <t>森林；草地；湿地；自然保护地（国家公园、自然保护区）；林草防火设施；林草种质资源设施；国家储备林；野生动植物保护设施</t>
        </is>
      </c>
      <c r="Y13" s="305" t="inlineStr">
        <is>
          <t>新建；既有</t>
        </is>
      </c>
      <c r="Z13" s="305" t="inlineStr">
        <is>
          <t>四类支持领域对应的资产类别：（一）重点区域生态保护修复：造林地块、退化草原、沙化荒漠化石漠化治理区域、水源工程设施、节水灌溉设施、小型水利水保设施；（二）重点生态资源保护利用：森林草原防灭火设施（包括森林防火应急道路，新建不超过50万元/公里，改造不超过30万元/公里）、林草种质资源保存库、乡土树种草种保供繁育基地、国家储备林（集约人工林栽培900元/亩，现有林改培650元/亩）、林草有害生物防治设施；（三）自然保护地建设及野生动植物保护：国家公园和自然保护区保护管理设施（管护站、巡护道、监测站、界碑界桩等）、野生动植物保护设施装备（救护中心、繁育基地、野外监测设备）、湿地修复工程；（四）林业执法监管能力建设：林业执法装备和信息化系统、林业科技创新平台和试验基地、国有林区公用基础设施（道路、供电、供水等）。</t>
        </is>
      </c>
      <c r="AA13" s="305" t="inlineStr">
        <is>
          <t>西藏自治区项目中央预算内投资支持比例为100%（部分按定额安排的项目除外）。项目须纳入国家重大建设项目库，由省级发展改革部门会同行业主管部门联合报送。</t>
        </is>
      </c>
      <c r="AB13" s="305" t="inlineStr">
        <is>
          <t>重点区域生态保护修复项目：东部60%、中部70%、西部80%、东北80%。森林草原防灭火和林草有害生物防治项目：东部60%、中部70%、西部80%、东北80%。自然保护地建设及野生动植物保护项目：全国统一80%。林业执法监管能力建设项目：全国统一90%。西藏自治区项目：100%（部分定额项目除外）。森林防火应急道路：新建不超过50万元/公里，改造不超过30万元/公里。国家储备林：集约人工林栽培900元/亩，现有林改培650元/亩。</t>
        </is>
      </c>
      <c r="AC13" s="305" t="inlineStr">
        <is>
          <t>政府；企业</t>
        </is>
      </c>
      <c r="AD13" s="305" t="inlineStr">
        <is>
          <t>项目单位：地方政府部门（林业和草原主管部门）、国有林场、自然保护区管理机构、符合条件的林业企业。汇总申报单位：省级发展改革部门会同省级行业主管部门联合报送。国家发展改革委审核后下达投资计划，收到下达文件后10个工作日内转发。</t>
        </is>
      </c>
      <c r="AE13" s="305" t="inlineStr">
        <is>
          <t>投资；购买或使用</t>
        </is>
      </c>
      <c r="AF13" s="305" t="inlineStr">
        <is>
          <t>项目单位编制资金申请报告，经省级发展改革部门会同行业主管部门联合报送国家发展改革委。直接投资方式为主；经营性项目可采取投资补助等方式。投资计划由国家发展改革委审核后下达省级发展改革部门，并同步下达绩效目标。项目单位每月10日前通过国家重大建设项目库填报项目进展。年度绩效评估结果作为后续投资安排的重要依据。对违规行为可采取停止拨付、收回资金、暂停申报资格等处罚。</t>
        </is>
      </c>
      <c r="AG13" s="305" t="inlineStr">
        <is>
          <t>60；70；80；90；100</t>
        </is>
      </c>
      <c r="AH13" s="305" t="inlineStr">
        <is>
          <t>%（占核定总投资的中央预算内投资支持比例）</t>
        </is>
      </c>
      <c r="AI13" s="305" t="inlineStr">
        <is>
          <t>重点区域生态保护修复、森林草原防灭火和林草有害生物防治：东部60%、中部70%、西部80%、东北80%。自然保护地及野生动植物保护：全国统一80%。林业执法监管能力建设：全国统一90%。西藏项目100%（部分定额项目除外）。森林防火应急道路：新建≤50万元/公里，改造≤30万元/公里。国家储备林：集约人工林栽培900元/亩，现有林改培650元/亩。</t>
        </is>
      </c>
      <c r="AJ13" s="305" t="inlineStr">
        <is>
          <t>①项目须纳入国家重大建设项目库并具备开工条件；②由省级发展改革部门会同行业主管部门联合报送资金申请报告；③收到投资计划下达文件后10个工作日内转发；④项目单位每月10日前通过国家重大建设项目库填报项目进展；⑤年度绩效评估结果作为后续投资安排的重要依据；⑥对违规行为可采取停止拨付、收回资金、暂停申报资格等处罚；⑦项目竣工后6个月内完成验收。</t>
        </is>
      </c>
      <c r="AK13" s="305" t="inlineStr">
        <is>
          <t>N/A</t>
        </is>
      </c>
      <c r="AL13" s="305" t="inlineStr">
        <is>
          <t>N/A</t>
        </is>
      </c>
      <c r="AM13" s="305" t="inlineStr">
        <is>
          <t>否</t>
        </is>
      </c>
      <c r="AN13" s="305" t="inlineStr">
        <is>
          <t>省级发展改革部门会同行业主管部门联合报送，国家发展改革委审核下达</t>
        </is>
      </c>
      <c r="AO13" s="305" t="inlineStr">
        <is>
          <t>N/A</t>
        </is>
      </c>
      <c r="AP13" s="305" t="inlineStr">
        <is>
          <t>N/A</t>
        </is>
      </c>
      <c r="AQ13" s="305" t="inlineStr">
        <is>
          <t>N/A</t>
        </is>
      </c>
      <c r="AR13" s="305" t="inlineStr">
        <is>
          <t>N/A</t>
        </is>
      </c>
      <c r="AS13" s="305" t="inlineStr">
        <is>
          <t>N/A</t>
        </is>
      </c>
      <c r="AT13" s="305" t="inlineStr">
        <is>
          <t>不公开。国家发改委不公布该专项全国年度总额。仅有省级零星数据（如云南2025年获15.27亿元）。来源：云南省发改委网站</t>
        </is>
      </c>
      <c r="AU13" s="305" t="inlineStr">
        <is>
          <t>N/A</t>
        </is>
      </c>
      <c r="AV13" s="305" t="inlineStr">
        <is>
          <t>N/A</t>
        </is>
      </c>
      <c r="AW13" s="305" t="inlineStr">
        <is>
          <t>A02; A03</t>
        </is>
      </c>
      <c r="AX13" s="305" t="inlineStr">
        <is>
          <t>CO2</t>
        </is>
      </c>
      <c r="AY13" s="305" t="inlineStr">
        <is>
          <t>正向</t>
        </is>
      </c>
      <c r="AZ13" s="305" t="inlineStr">
        <is>
          <t>生物多样性保护；生态保护；荒漠化防治</t>
        </is>
      </c>
      <c r="BA13" s="305" t="inlineStr">
        <is>
          <t>生态保护修复领域中央预算内投资专项管理办法（发改农经〔2026〕713号）</t>
        </is>
      </c>
      <c r="BB13" s="305" t="inlineStr">
        <is>
          <t>https://www.ndrc.gov.cn/xwdt/tzgg/202606/t20260608_1405756.html</t>
        </is>
      </c>
      <c r="BC13" s="305" t="inlineStr">
        <is>
          <t>https://zfxxgk.ndrc.gov.cn/web/iteminfo.jsp?id=20380</t>
        </is>
      </c>
    </row>
    <row r="14">
      <c r="A14" s="305" t="inlineStr">
        <is>
          <t>CHNPIVGIFI01S000</t>
        </is>
      </c>
      <c r="B14" s="305" t="inlineStr">
        <is>
          <t>工具</t>
        </is>
      </c>
      <c r="C14" s="305" t="inlineStr">
        <is>
          <t>公共投资</t>
        </is>
      </c>
      <c r="D14" s="305" t="inlineStr">
        <is>
          <t>政府投资基金</t>
        </is>
      </c>
      <c r="E14" s="305" t="inlineStr">
        <is>
          <t>跨部门</t>
        </is>
      </c>
      <c r="F14" s="305" t="inlineStr">
        <is>
          <t>跨领域（绿色产业、污染防治、生态保护、清洁能源等多领域）</t>
        </is>
      </c>
      <c r="G14" s="305" t="inlineStr">
        <is>
          <t>国家绿色发展基金</t>
        </is>
      </c>
      <c r="H14" s="305" t="inlineStr">
        <is>
          <t>National Green Development Fund</t>
        </is>
      </c>
      <c r="I14" s="305" t="inlineStr">
        <is>
          <t>N/A</t>
        </is>
      </c>
      <c r="J14" s="305" t="inlineStr">
        <is>
          <t>国家绿色发展基金是经国务院批准设立的国家级政府投资基金。2018年6月，中共中央、国务院印发关于全面加强生态环境保护坚决打好污染防治攻坚战的意见，首次提出"设立国家绿色发展基金"。2019年9月，国务院批复同意国家绿色发展基金设立方案。2020年7月14日，基金在上海市注册成立，7月15日正式揭牌。基金由财政部、生态环境部和上海市人民政府三方共同发起，联合国家开发银行、工商银行、农业银行、中国银行、建设银行、交通银行、国家能源投资集团等共26家股东共同出资设立。首期规模885亿元，其中中央财政出资100亿元，是中国规模最大的绿色主题国家级政府投资基金。基金采取公司制形式，财政部委托上海市政府管理，按市场化原则运作，实行专业化管理。基金重点投资五大领域：（一）环境保护与污染防治——大气、水、土壤污染防治设施建设运营；（二）生态修复与国土空间绿化——流域治理、矿山生态修复、海岸带保护等；（三）能源资源节约利用——节能环保装备制造、绿色产品、绿色服务等；（四）绿色交通——城市轨道交通、新能源汽车、充电基础设施、智慧交通等；（五）清洁能源——风力发电、光伏发电、生物质能、氢能、储能等。基金以股权投资为主要方式，辅以债权投资、夹层投资、母基金投资等。重点支持长江经济带沿线绿色发展，适当兼顾其他重点区域。</t>
        </is>
      </c>
      <c r="K14" s="305" t="inlineStr">
        <is>
          <t>减缓气候变化；污染防治；生态保护；可再生能源发展；绿色消费</t>
        </is>
      </c>
      <c r="L14" s="305" t="inlineStr">
        <is>
          <t>直接</t>
        </is>
      </c>
      <c r="M14" s="305" t="inlineStr">
        <is>
          <t>供给侧</t>
        </is>
      </c>
      <c r="N14" s="305" t="inlineStr">
        <is>
          <t>中国</t>
        </is>
      </c>
      <c r="O14" s="305" t="inlineStr">
        <is>
          <t>国家</t>
        </is>
      </c>
      <c r="P14" s="305" t="inlineStr">
        <is>
          <t>N/A</t>
        </is>
      </c>
      <c r="Q14" s="305" t="inlineStr">
        <is>
          <t>14/07/2020</t>
        </is>
      </c>
      <c r="R14" s="305" t="inlineStr">
        <is>
          <t>14/07/2020</t>
        </is>
      </c>
      <c r="S14" s="305" t="inlineStr">
        <is>
          <t>N/A</t>
        </is>
      </c>
      <c r="T14" s="305" t="inlineStr">
        <is>
          <t>N/A</t>
        </is>
      </c>
      <c r="U14" s="305" t="inlineStr">
        <is>
          <t>N/A</t>
        </is>
      </c>
      <c r="V14" s="305">
        <f>IF(R14="","生效",IF(R14="N/A","生效",IF(TODAY()&lt;DATE(VALUE(RIGHT(R14,4)),VALUE(MID(R14,4,2)),VALUE(LEFT(R14,2))),"计划实施",IF(S14="","生效",IF(S14="N/A","生效",IF(TODAY()&lt;DATE(VALUE(RIGHT(S14,4)),VALUE(MID(S14,4,2)),VALUE(LEFT(S14,2))),"生效","已终止"))))))</f>
        <v/>
      </c>
      <c r="W14" s="305" t="inlineStr">
        <is>
          <t>财政部（出资人，委托上海市财政局代为行使出资人职责）；生态环境部（发起方，提供政策指导）；上海市人民政府（发起方）；国家绿色发展基金股份有限公司（基金管理人，负责基金投资决策和日常运营）；公司设股东会、董事会、监事会、投资决策委员会、风险管理委员会；管理团队由市场化招聘的专业投资管理人员组成</t>
        </is>
      </c>
      <c r="X14" s="305" t="inlineStr">
        <is>
          <t>绿色环保节能项目（包括绿色产业升级项目、污染治理项目、生态修复项目、清洁能源项目、绿色交通项目）；被投资企业股权；绿色基础设施资产</t>
        </is>
      </c>
      <c r="Y14" s="305" t="inlineStr">
        <is>
          <t>新建；既有</t>
        </is>
      </c>
      <c r="Z14" s="305" t="inlineStr">
        <is>
          <t>五大投资领域对应的资产类别：（一）绿色产业升级——节能环保装备制造企业股权和生产设施、绿色产品生产线、绿色服务企业股权（包括节能诊断、合同能源管理、碳资产管理等）；（二）环境污染防治——大气污染防治设施、污水处理厂和管网、土壤修复工程、固废处理和资源化利用设施；（三）生态保护修复——国土绿化工程、流域水环境综合治理工程、矿山地质环境治理恢复工程、海岸带保护修复工程、生物多样性保护工程；（四）清洁能源——风力发电场、光伏电站、生物质能发电厂、氢能基础设施（制氢、加氢站）、储能电站；（五）绿色交通——城市轨道交通设施、新能源汽车整车及关键零部件企业股权、充电和换电基础设施、智慧交通系统。基金以股权投资为主（包括增资扩股、受让老股、与地方政府和产业资本合作设立子基金等），辅以可转债、优先股等夹层投资工具。</t>
        </is>
      </c>
      <c r="AA14" s="305" t="inlineStr">
        <is>
          <t>基金存续期为10年投资期加5年退出期（共15年）。退出方式包括：IPO上市退出、并购退出、股权转让退出、大股东回购退出等市场化的退出渠道。基金已与多家地方政府、央企和金融机构签署战略合作协议，共同设立子基金支持地方绿色发展。</t>
        </is>
      </c>
      <c r="AB14" s="305" t="inlineStr">
        <is>
          <t>单项目投资额度一般为1-50亿元人民币。股权投资比例原则上不超过被投资企业总股本的30%。基金对单个项目的累计投资额不超过基金注册资本的20%。子基金层面，基金作为有限合伙人出资比例一般不超过子基金总规模的30%。重点支持长江经济带沿线11省市，适当兼顾其他重点区域。</t>
        </is>
      </c>
      <c r="AC14" s="305" t="inlineStr">
        <is>
          <t>企业</t>
        </is>
      </c>
      <c r="AD14" s="305" t="inlineStr">
        <is>
          <t>被投资企业为依法在中国境内设立的绿色产业相关企业法人：包括央企、地方国有企业、民营企业、外商投资企业。企业须满足：主营业务属于绿色产业领域、技术水平先进、商业模式可持续、具备较好的经济、社会和环境效益。企业须通过基金管理团队的项目筛选、尽职调查（含商业尽调、财务尽调、法律尽调、环境尽调）、投资决策委员会审议等流程。基金不直接投资于高污染高能耗和产能过剩行业。</t>
        </is>
      </c>
      <c r="AE14" s="305" t="inlineStr">
        <is>
          <t>投资</t>
        </is>
      </c>
      <c r="AF14" s="305" t="inlineStr">
        <is>
          <t>基金按照市场化、专业化的原则进行投资运作。投资流程：（一）项目储备——通过地方政府推荐、行业研究、战略合作等多渠道建立项目储备库；（二）初步评估——基金管理团队对项目进行初步筛选，评估是否符合基金投资方向和标准；（三）尽职调查——通过商业、财务、法律、环境四维度深入调查；（四）投资决策——投资决策委员会审议和表决；（五）投资实施——签订投资协议、完成资金拨付；（六）投后管理——派出董事/监事/观察员参与被投企业治理，定期跟踪经营、财务和环境影响；（七）投资退出——通过IPO、并购、股权转让、回购等方式实现市场化退出。基金与地方政府、产业资本合作设立子基金时，按有限合伙人模式运作，由专业管理团队管理。</t>
        </is>
      </c>
      <c r="AG14" s="305" t="inlineStr">
        <is>
          <t>885</t>
        </is>
      </c>
      <c r="AH14" s="305" t="inlineStr">
        <is>
          <t>亿元人民币（首期注册资本）</t>
        </is>
      </c>
      <c r="AI14" s="305" t="inlineStr">
        <is>
          <t>基金首期注册资本885亿元人民币，实缴资本885亿元。截至2025年底，基金累计完成投资决策超过500亿元。单项目投资额度一般为1-50亿元。股权投资比例原则上不超过被投企业总股本30%。基金对单项目累计投资不超过注册资本的20%。来源：国家绿色发展基金年度报告、公开信息</t>
        </is>
      </c>
      <c r="AJ14" s="305" t="inlineStr">
        <is>
          <t>①被投资企业主营业务须属于绿色产业领域（绿色产业升级、污染防治、生态保护、清洁能源、绿色交通等）；②被投资企业须技术水平先进、商业模式可持续、具备较好的经济、社会和环境效益；③基金不直接投资高污染高能耗和产能过剩行业项目；④股权投资比例原则上不超过被投资企业总股本的30%；⑤基金对单个项目的累计投资额不超过基金注册资本的20%；⑥子基金层面基金出资比例一般不超过子基金总规模的30%；⑦投资决策须经投资决策委员会审议和表决通过；⑧被投资企业须接受基金的投后管理和定期检查；⑨项目退出须按市场化方式实施，确保国有资产保值增值。</t>
        </is>
      </c>
      <c r="AK14" s="305" t="inlineStr">
        <is>
          <t>N/A</t>
        </is>
      </c>
      <c r="AL14" s="305" t="inlineStr">
        <is>
          <t>N/A</t>
        </is>
      </c>
      <c r="AM14" s="305" t="inlineStr">
        <is>
          <t>是。基金由财政部（持股约11.3%）联合工商银行、农业银行、中国银行、建设银行、交通银行、国家开发银行、中国烟草总公司、国家能源集团等共26家股东共同出资设立。基金与地方政府、产业资本合作设立子基金时，按有限合伙人模式运作，基金出资比例一般不超过子基金总规模的30%，其余由地方财政、社会资本等共同出资。</t>
        </is>
      </c>
      <c r="AN14" s="305" t="inlineStr">
        <is>
          <t>项目来源和论证：（一）项目来源——地方政府推荐（各省市生态环境、发改、经信等部门推送）、行业研究团队主动挖掘（细分领域产业链深度研究和目标企业画像）、战略合作伙伴（央企、地方国企、产业龙头、金融机构等）联合推荐；（二）初步筛选——基金管理团队对项目进行初评，重点评估是否符合基金五大投资方向、项目规模是否在投资范围内、企业基本面和技术水平；（三）立项——通过初评的项目提请立项，由基金管理团队编制立项报告；（四）尽职调查——委托第三方专业机构开展商业尽调、财务尽调（含审计）、法律尽调、环境尽调（含环评和碳排放核查），大型项目可加做技术尽调；（五）投资决策——投资决策委员会（由基金公司高管、独立专家、财政部和生态环境部推荐的外部委员组成）审议并进行投票表决，实行一人一票制，须获得三分之二以上赞成票；（六）投后管理——定期（至少每半年一次）收集被投资企业财务和经营报告，实地检查，跟踪环境效益指标（污染减排、碳减排、生态修复面积等），年度评估和风险预警；（七）退出决策——按市场化方式通过IPO、并购、股权转让、回购等渠道退出，退出方案须经董事会审议批准。</t>
        </is>
      </c>
      <c r="AO14" s="305" t="inlineStr"/>
      <c r="AP14" s="305" t="inlineStr"/>
      <c r="AQ14" s="305" t="inlineStr"/>
      <c r="AR14" s="305" t="inlineStr"/>
      <c r="AS14" s="305" t="inlineStr"/>
      <c r="AT14" s="305" t="inlineStr">
        <is>
          <t>不固定公开发布。基金首期注册资本885亿元，采用分期投资方式，年度实际投资额根据项目储备和市场情况动态调整。截至2025年底，基金累计完成投资决策超过500亿元。来源：国家绿色发展基金年度报告、公开信息</t>
        </is>
      </c>
      <c r="AU14" s="305" t="inlineStr">
        <is>
          <t>N/A</t>
        </is>
      </c>
      <c r="AV14" s="305" t="inlineStr">
        <is>
          <t>N/A</t>
        </is>
      </c>
      <c r="AW14" s="305" t="inlineStr">
        <is>
          <t>D35; C24; C23; C19; C20; C28; E36; E37; E38; E39; H49; A02; A03; J61; J62; J63</t>
        </is>
      </c>
      <c r="AX14" s="305" t="inlineStr">
        <is>
          <t>CO2; CH4; N2O; HFCs</t>
        </is>
      </c>
      <c r="AY14" s="305" t="inlineStr">
        <is>
          <t>正向</t>
        </is>
      </c>
      <c r="AZ14" s="305" t="inlineStr">
        <is>
          <t>污染防治；生态保护；技术创新；产业发展；能源安全</t>
        </is>
      </c>
      <c r="BA14" s="305" t="inlineStr">
        <is>
          <t>国家绿色发展基金股份有限公司章程；国家绿色发展基金设立方案</t>
        </is>
      </c>
      <c r="BB14" s="305" t="inlineStr">
        <is>
          <t>http://www.mof.gov.cn/zhengwuxinxi/tupianxinwen1/202007/t20200715_3550334.htm</t>
        </is>
      </c>
      <c r="BC14" s="305" t="inlineStr">
        <is>
          <t>https://www.ngd-fund.com; http://www.mof.gov.cn/zhengwuxinxi/xinwenlianbo/shanghaicaizhengxinxilianbo/202007/t20200722_3554610.htm</t>
        </is>
      </c>
    </row>
    <row r="15">
      <c r="A15" s="305" t="inlineStr">
        <is>
          <t>CHNPIVRDDI01S000</t>
        </is>
      </c>
      <c r="B15" s="305" t="inlineStr">
        <is>
          <t>工具</t>
        </is>
      </c>
      <c r="C15" s="305" t="inlineStr">
        <is>
          <t>公共投资</t>
        </is>
      </c>
      <c r="D15" s="305" t="inlineStr">
        <is>
          <t>政府资助研发与示范计划</t>
        </is>
      </c>
      <c r="E15" s="305" t="inlineStr">
        <is>
          <t>交通；工业；能源</t>
        </is>
      </c>
      <c r="F15" s="305" t="inlineStr">
        <is>
          <t>氢能全产业链（制、储、运、加、用）</t>
        </is>
      </c>
      <c r="G15" s="305" t="inlineStr">
        <is>
          <t>氢能综合应用试点</t>
        </is>
      </c>
      <c r="H15" s="305" t="inlineStr">
        <is>
          <t>Hydrogen comprehensive application pilot</t>
        </is>
      </c>
      <c r="I15" s="305" t="inlineStr">
        <is>
          <t>氢能产业发展中长期规划（2021—2035年）</t>
        </is>
      </c>
      <c r="J15" s="305" t="inlineStr">
        <is>
          <t>工业和信息化部、财政部、国家发展改革委联合印发关于开展氢能综合应用试点工作的通知（工信部联节〔2026〕59号，2026年3月16日发布），通过揭榜挂帅方式择优确定5个城市群开展氢能综合应用试点，试点期4年。中央财政采取以奖代补方式给予资金支持，单个城市群奖励上限为16亿元（5个城市群合计最高80亿元），每个积分奖励约8万元，先预拨后清算。试点采用1+N+X模式：1为燃料电池汽车通用场景（须推广车辆超过8000辆、新建加氢站超过30座），N为候选场景中至少选2个（绿色氨醇、氢基化工原料替代、氢冶金、掺氢燃烧），X为创新应用场景（轨道交通、船舶、矿卡、叉车、航空器、备用电源等）。总体目标到2030年：终端用氢平均价格降至25元/千克以下，优势地区力争15元/千克左右；全国燃料电池汽车保有量较2025年翻一番，力争达到10万辆。申报要求：清洁低碳氢终端售价不高于35元/千克；平均单车累计用氢运行里程超过3万公里；关键零部件至少7项实现规模应用。已享受超长期特别国债、中央预算内投资支持的项目不得重复申报。申报截止2026年4月15日。</t>
        </is>
      </c>
      <c r="K15" s="305" t="inlineStr">
        <is>
          <t>减缓气候变化；绿色经济；能源安全；技术创新</t>
        </is>
      </c>
      <c r="L15" s="305" t="inlineStr">
        <is>
          <t>直接</t>
        </is>
      </c>
      <c r="M15" s="305" t="inlineStr">
        <is>
          <t>供给侧</t>
        </is>
      </c>
      <c r="N15" s="305" t="inlineStr">
        <is>
          <t>中国</t>
        </is>
      </c>
      <c r="O15" s="305" t="inlineStr">
        <is>
          <t>城市级</t>
        </is>
      </c>
      <c r="P15" s="305" t="inlineStr">
        <is>
          <t>通过揭榜挂帅方式择优确定5个城市群开展试点（具体名单以官方公示为准）</t>
        </is>
      </c>
      <c r="Q15" s="305" t="inlineStr">
        <is>
          <t>06/03/2026</t>
        </is>
      </c>
      <c r="R15" s="305" t="inlineStr">
        <is>
          <t>16/03/2026</t>
        </is>
      </c>
      <c r="S15" s="305" t="inlineStr">
        <is>
          <t>31/12/2030</t>
        </is>
      </c>
      <c r="T15" s="305" t="inlineStr">
        <is>
          <t>N/A</t>
        </is>
      </c>
      <c r="U15" s="305" t="inlineStr">
        <is>
          <t>本办法刚于2026年3月发布，目前为初始版本。申报截止日期为2026年4月15日，后续可能根据遴选和实施方案评审情况印发补充通知。</t>
        </is>
      </c>
      <c r="V15" s="305">
        <f>IF(R15="","生效",IF(R15="N/A","生效",IF(TODAY()&lt;DATE(VALUE(RIGHT(R15,4)),VALUE(MID(R15,4,2)),VALUE(LEFT(R15,2))),"计划实施",IF(S15="","生效",IF(S15="N/A","生效",IF(TODAY()&lt;DATE(VALUE(RIGHT(S15,4)),VALUE(MID(S15,4,2)),VALUE(LEFT(S15,2))),"生效","已终止"))))))</f>
        <v/>
      </c>
      <c r="W15" s="305" t="inlineStr">
        <is>
          <t>工业和信息化部（主管燃料电池汽车推广应用和氢能装备制造产业发展）；财政部（主管以奖代补资金管理和拨付）；国家发展改革委（主管氢能产业发展规划和投资政策）；省级工业和信息化、财政、发展改革主管部门；试点城市群各成员城市人民政府</t>
        </is>
      </c>
      <c r="X15" s="305" t="inlineStr">
        <is>
          <t>道路车辆；工业厂房；发电厂；管道</t>
        </is>
      </c>
      <c r="Y15" s="305" t="inlineStr">
        <is>
          <t>新建</t>
        </is>
      </c>
      <c r="Z15" s="305" t="inlineStr">
        <is>
          <t>六大试点场景涉及资产：①燃料电池汽车（重卡、冷链物流车、公交车、环卫车等，推广规模超过8000辆）；②绿色氨醇生产设施（可再生能源制氢→绿氨/绿色甲醇，严禁以绿色氨醇名义建煤基项目）；③氢基化工原料替代设施（炼化、煤化工中用绿氢替代化石能源制氢）；④氢冶金设施（富氢/纯氢还原剂替代焦炭）；⑤掺氢燃烧设施（氢气掺入天然气管网或工业锅炉/窑炉）；⑥创新应用资产（轨道交通、船舶、矿卡、叉车、航空器、备用电源、热电联供、储能设施）。须新建加氢站超过30座（单城市群）。关键零部件（电堆、膜电极、质子交换膜等）至少7项实现规模应用。</t>
        </is>
      </c>
      <c r="AA15" s="305" t="inlineStr">
        <is>
          <t>严禁以绿色氨醇名义建设煤基（煤气化）制氨/醇项目。清洁低碳氢须符合国家可再生能源制氢相关标准。试点城市群须形成地域联通、产业协同、生态闭环的氢能应用网络。</t>
        </is>
      </c>
      <c r="AB15" s="305" t="inlineStr">
        <is>
          <t>燃料电池汽车推广规模须超过8000辆（单城市群）。新建加氢站超过30座。清洁低碳氢终端售价不高于35元/千克（试点目标降至25元/千克以下）。平均单车累计用氢运行里程超过3万公里。关键零部件至少7项实现规模应用。单个城市群中央财政奖励上限16亿元。</t>
        </is>
      </c>
      <c r="AC15" s="305" t="inlineStr">
        <is>
          <t>企业</t>
        </is>
      </c>
      <c r="AD15" s="305" t="inlineStr">
        <is>
          <t>试点城市群的牵头城市政府为申报主体。项目实施主体为企业：包括氢能装备制造企业（燃料电池系统、电堆、膜电极等）、氢能供应企业（制氢、储运、加氢站运营）、氢能应用企业（物流运输公司、公交公司、钢铁企业、化工企业、电力企业等）。产学研用联合体也可参与试点。不包括个人消费者（个人购买燃料电池汽车的补贴通过其他渠道实施）。</t>
        </is>
      </c>
      <c r="AE15" s="305" t="inlineStr">
        <is>
          <t>研发；生产、发电或转化；购买或使用</t>
        </is>
      </c>
      <c r="AF15" s="305" t="inlineStr">
        <is>
          <t>试点城市群统筹推动氢能制、储、运、加、用全链条示范应用。制氢环节：利用可再生能源电力电解水制氢（绿氢）；储运环节：高压气态、低温液态、固态储氢及管道输氢；加注环节：建设加氢站网络；应用环节：燃料电池汽车规模化推广（重卡、冷链物流、公交等）、绿色氨醇生产、化工原料替代、冶金还原、掺氢燃烧、轨道交通/船舶/矿卡等创新场景。中央财政按积分奖励方式对示范成效给予奖补。</t>
        </is>
      </c>
      <c r="AG15" s="305" t="inlineStr">
        <is>
          <t>16</t>
        </is>
      </c>
      <c r="AH15" s="305" t="inlineStr">
        <is>
          <t>亿元/城市群（最高奖励上限）</t>
        </is>
      </c>
      <c r="AI15" s="305" t="inlineStr">
        <is>
          <t>单个城市群中央财政奖励上限16亿元（5个城市群合计最高80亿元）。每积分奖励约8万元。积分根据燃料电池汽车推广应用数量、用氢运行里程、加氢站建设运营、关键零部件规模应用、清洁低碳氢供给量等指标综合计算。奖励资金采取先预拨后清算方式发放。来源：工信部联节〔2026〕59号。</t>
        </is>
      </c>
      <c r="AJ15" s="305" t="inlineStr">
        <is>
          <t>以城市群为主体申报，要求地域联通、产业协同、生态闭环。试点城市自愿组合，协商确定牵头城市。通过揭榜挂帅方式择优确定5个城市群。申报须满足：燃料电池汽车推广规模超过8000辆；新建加氢站超过30座；清洁低碳氢终端售价不高于35元/千克；平均单车累计用氢运行里程超过3万公里；关键零部件（电堆、膜电极、质子交换膜等）至少7项实现规模应用。已享受超长期特别国债或中央预算内投资支持的项目不得重复申报。绿色氨醇项目严禁以绿色氨醇名义建设煤基项目。</t>
        </is>
      </c>
      <c r="AK15" s="305" t="inlineStr">
        <is>
          <t>N/A</t>
        </is>
      </c>
      <c r="AL15" s="305" t="inlineStr">
        <is>
          <t>按积分制考核：积分根据燃料电池汽车推广应用数量（车辆型号、吨位、功率等折算系数）、用氢运行里程（单车累计≥3万公里）、加氢站建设和运营数量、关键零部件（电堆、膜电极、质子交换膜等至少7项）规模应用情况、清洁低碳氢供给量和价格指标等综合计算。每积分约奖励8万元，单个城市群上限16亿元。先预拨后清算，根据年度考核完成情况拨付差额。</t>
        </is>
      </c>
      <c r="AM15" s="305" t="inlineStr">
        <is>
          <t>中央财政先预拨后清算，城市群和企业配套投入</t>
        </is>
      </c>
      <c r="AN15" s="305" t="inlineStr">
        <is>
          <t>城市群自愿组合申报，揭榜挂帅方式，三部委择优确定5个试点</t>
        </is>
      </c>
      <c r="AO15" s="305" t="inlineStr"/>
      <c r="AP15" s="305" t="inlineStr"/>
      <c r="AQ15" s="305" t="inlineStr"/>
      <c r="AR15" s="305" t="inlineStr"/>
      <c r="AS15" s="305" t="inlineStr"/>
      <c r="AT15" s="305" t="inlineStr">
        <is>
          <t>5个城市群4年试点期合计奖励上限80亿元（单个城市群上限16亿元），每年约20亿元。以奖代补、先预拨后清算。来源：工信部联节〔2026〕59号</t>
        </is>
      </c>
      <c r="AU15" s="305" t="inlineStr">
        <is>
          <t>N/A</t>
        </is>
      </c>
      <c r="AV15" s="305" t="inlineStr">
        <is>
          <t>N/A</t>
        </is>
      </c>
      <c r="AW15" s="305" t="inlineStr">
        <is>
          <t>C20；D35；H49</t>
        </is>
      </c>
      <c r="AX15" s="305" t="inlineStr">
        <is>
          <t>CO2</t>
        </is>
      </c>
      <c r="AY15" s="305" t="inlineStr">
        <is>
          <t>正向</t>
        </is>
      </c>
      <c r="AZ15" s="305" t="inlineStr">
        <is>
          <t>污染防治；技术创新；产业发展；能源安全</t>
        </is>
      </c>
      <c r="BA15" s="305" t="inlineStr">
        <is>
          <t>关于开展氢能综合应用试点工作的通知（工信部联节〔2026〕59号）；氢能产业发展中长期规划（2021—2035年）</t>
        </is>
      </c>
      <c r="BB15" s="305" t="inlineStr">
        <is>
          <t>https://www.miit.gov.cn/zwgk/zcwj/wjfb/tz/art/2026/art_d2957277c4684eb59c0c0de01af59434.html</t>
        </is>
      </c>
      <c r="BC15" s="305" t="inlineStr">
        <is>
          <t>https://www.miit.gov.cn/jgsj/jns/gzdt/art/2026/art_0c5107aca7b4466e9ada0aea737d542f.html</t>
        </is>
      </c>
    </row>
    <row r="16">
      <c r="A16" s="305" t="inlineStr">
        <is>
          <t>CHNPIVRDDI02S000</t>
        </is>
      </c>
      <c r="B16" s="305" t="inlineStr">
        <is>
          <t>工具</t>
        </is>
      </c>
      <c r="C16" s="305" t="inlineStr">
        <is>
          <t>公共投资</t>
        </is>
      </c>
      <c r="D16" s="305" t="inlineStr">
        <is>
          <t>政府资助研发与示范计划</t>
        </is>
      </c>
      <c r="E16" s="305" t="inlineStr">
        <is>
          <t>交通</t>
        </is>
      </c>
      <c r="F16" s="305" t="inlineStr">
        <is>
          <t>新能源汽车（纯电动、插电式混合动力、燃料电池汽车）全产业链技术</t>
        </is>
      </c>
      <c r="G16" s="305" t="inlineStr">
        <is>
          <t>新能源汽车重点专项</t>
        </is>
      </c>
      <c r="H16" s="305" t="inlineStr">
        <is>
          <t>New Energy Vehicle (NEV) Key Special Project</t>
        </is>
      </c>
      <c r="I16" s="305" t="inlineStr">
        <is>
          <t>节能与新能源汽车产业发展规划（2012-2020年）；新能源汽车产业发展规划（2021-2035年）</t>
        </is>
      </c>
      <c r="J16" s="305" t="inlineStr">
        <is>
          <t>新能源汽车重点专项是国家重点研发计划下设的重点专项，2015年11月由科技部发布首批申报指南（国科发资〔2015〕384号），十三五期间围绕动力电池与电池管理系统、电机驱动与电力电子、电动汽车智能化、燃料电池动力系统、插电/增程式混合动力系统、纯电动力系统6大创新链部署38项重点研究任务，2016—2020年累计安排国拨经费约数十亿元。十四五期间移交工业和信息化部管理，围绕能源动力、电驱系统、智能驾驶、支撑技术（2024年新增）等方向继续实施，2023年安排国拨经费3.46亿元（9项任务），2024年安排国拨经费3.25亿元（8项任务），2025年12月发布2025年度申报指南（7个重点专项之一）。专项坚持纯电驱动发展战略，以攻克卡脖子关键核心技术、突破产业链核心瓶颈为目标，项目周期一般不超过3年，企业牵头项目配套经费与国拨经费比例不低于2:1。</t>
        </is>
      </c>
      <c r="K16" s="305" t="inlineStr">
        <is>
          <t>减缓气候变化；能源安全；产业发展；技术创新</t>
        </is>
      </c>
      <c r="L16" s="305" t="inlineStr">
        <is>
          <t>直接</t>
        </is>
      </c>
      <c r="M16" s="305" t="inlineStr">
        <is>
          <t>供给侧</t>
        </is>
      </c>
      <c r="N16" s="305" t="inlineStr">
        <is>
          <t>中国</t>
        </is>
      </c>
      <c r="O16" s="305" t="inlineStr">
        <is>
          <t>国家</t>
        </is>
      </c>
      <c r="P16" s="305" t="inlineStr">
        <is>
          <t>N/A</t>
        </is>
      </c>
      <c r="Q16" s="305" t="inlineStr">
        <is>
          <t>17/11/2015</t>
        </is>
      </c>
      <c r="R16" s="305" t="inlineStr">
        <is>
          <t>17/11/2015</t>
        </is>
      </c>
      <c r="S16" s="305" t="inlineStr">
        <is>
          <t>N/A</t>
        </is>
      </c>
      <c r="T16" s="305" t="inlineStr">
        <is>
          <t>N/A</t>
        </is>
      </c>
      <c r="U16" s="305" t="inlineStr">
        <is>
          <t>专项于2024年从科技部移交国家能源局管理。2024年8月国家能源局发布2024年度项目申报指南，2025年5月发布2025年度指南。十四五结束后专项是否延续待十五五规划确定。</t>
        </is>
      </c>
      <c r="V16" s="305">
        <f>IF(R16="","生效",IF(R16="N/A","生效",IF(TODAY()&lt;DATE(VALUE(RIGHT(R16,4)),VALUE(MID(R16,4,2)),VALUE(LEFT(R16,2))),"计划实施",IF(S16="","生效",IF(S16="N/A","生效",IF(TODAY()&lt;DATE(VALUE(RIGHT(S16,4)),VALUE(MID(S16,4,2)),VALUE(LEFT(S16,2))),"生效","已终止"))))))</f>
        <v/>
      </c>
      <c r="W16" s="305" t="inlineStr">
        <is>
          <t>工业和信息化部（十四五期间主责单位）；国家科技管理信息系统公共服务平台（申报受理渠道）</t>
        </is>
      </c>
      <c r="X16" s="305" t="inlineStr">
        <is>
          <t>新能源汽车相关技术研发成果（专利、样机、示范线）；动力电池及管理系统；电机驱动与电力电子系统；智能驾驶系统；燃料电池动力系统</t>
        </is>
      </c>
      <c r="Y16" s="305" t="inlineStr">
        <is>
          <t>新建</t>
        </is>
      </c>
      <c r="Z16" s="305" t="inlineStr">
        <is>
          <t>专项资助的研发活动涵盖新能源汽车全产业链技术环节。（一）能源动力方向：本征宽温域高比能动力电池技术、本征安全高比能锂离子动力电池系统技术等。（二）电驱系统方向：基于轮毂电机的高集成度行驶单元关键技术、重型商用车混合动力专用氨/氢内燃机关键技术等。（三）智能驾驶方向：面向自动驾驶数据闭环的大模型技术开发与场景库构建、新能源汽车智能驾驶系统软件关键技术等。（四）支撑技术方向：汽车智能驾驶功能标准及评价技术研究等。项目类别分为基础研究、共性关键技术和应用示范三类。</t>
        </is>
      </c>
      <c r="AA16" s="305" t="inlineStr">
        <is>
          <t>N/A</t>
        </is>
      </c>
      <c r="AB16" s="305" t="inlineStr">
        <is>
          <t>单个项目国拨经费一般为1175万至5554万元不等（2018年数据）。2024年8项任务拟安排国拨经费3.25亿元。企业牵头项目配套经费与国拨经费比例不低于2:1。</t>
        </is>
      </c>
      <c r="AC16" s="305" t="inlineStr">
        <is>
          <t>企业；政府</t>
        </is>
      </c>
      <c r="AD16" s="305" t="inlineStr">
        <is>
          <t>申报单位须为在中国大陆境内注册的科研院所、高等学校和企业（2024年要求注册时间在2023年6月30日前）。企业牵头申报的项目主要集中在共性关键技术类和应用示范类方向，整车企业、零部件企业、科技型企业均可申请。高校和科研院所主要参与基础研究类任务。项目负责人须具有高级职称或博士学位。</t>
        </is>
      </c>
      <c r="AE16" s="305" t="inlineStr">
        <is>
          <t>研发、示范和部署</t>
        </is>
      </c>
      <c r="AF16" s="305" t="inlineStr">
        <is>
          <t>项目申报通过国家科技管理信息系统公共服务平台（service.most.gov.cn）在线提交。采用一轮申报程序（网上填报+答辩评审）。申报流程：（一）申报单位在线填写项目申报书（含预算书）；（二）推荐单位审核推荐；（三）专业机构组织形式审查和预评审；（四）通过评审的项目进入正式申报书填报阶段；（五）答辩评审后择优立项。项目实施周期一般不超过3年。</t>
        </is>
      </c>
      <c r="AG16" s="305" t="inlineStr">
        <is>
          <t>3.25</t>
        </is>
      </c>
      <c r="AH16" s="305" t="inlineStr">
        <is>
          <t>亿元人民币/年（2024年度国拨经费概算）</t>
        </is>
      </c>
      <c r="AI16" s="305" t="inlineStr">
        <is>
          <t>年度国拨经费概算随年度申报指南发布。十三五期间年度经费规模较大（2018年约9亿元），十四五期间年度经费有所调整：2023年3.46亿元（9项任务），2024年3.25亿元（8项任务）。各项目实际国拨经费视评审结果而定。来源：工业和信息化部2023年、2024年度项目申报指南。</t>
        </is>
      </c>
      <c r="AJ16" s="305" t="inlineStr">
        <is>
          <t>①申报单位须为注册地在中国大陆的法人机构；②项目负责人须具有高级职称或博士学位，年龄不超过60周岁（青年科学家项目不超过40周岁）；③企业牵头项目须提供不低于国拨经费2倍的自筹配套经费；④同一项目只能通过单个推荐单位申报；⑤申报单位和负责人须无科研严重失信行为记录；⑥项目实施周期一般不超过3年；⑦项目下设课题数不超过5个，参与单位不超过8家。</t>
        </is>
      </c>
      <c r="AK16" s="305" t="inlineStr">
        <is>
          <t>N/A</t>
        </is>
      </c>
      <c r="AL16" s="305" t="inlineStr">
        <is>
          <t>N/A</t>
        </is>
      </c>
      <c r="AM16" s="305" t="inlineStr">
        <is>
          <t>是。企业牵头申报的共性关键技术类和应用示范类项目须提供配套经费，配套经费与国拨经费比例不低于2:1（2024年标准）。基础研究类项目原则上不要求配套经费。</t>
        </is>
      </c>
      <c r="AN16" s="305" t="inlineStr">
        <is>
          <t>项目来源和论证：（一）年度申报指南由工信部组织编制并发布，明确当年支持的技术方向和任务。（二）申报单位通过国家科技管理信息系统公共服务平台在线提交申报材料。（三）专业机构组织形式审查和预评审（网络评审）。（四）通过预评审的项目进入正式申报和答辩评审阶段。（五）专家评审委员会进行综合评审和投票表决，择优立项。（六）立项后签订任务书，拨付国拨经费。</t>
        </is>
      </c>
      <c r="AO16" s="305" t="inlineStr">
        <is>
          <t>N/A</t>
        </is>
      </c>
      <c r="AP16" s="305" t="inlineStr">
        <is>
          <t>N/A</t>
        </is>
      </c>
      <c r="AQ16" s="305" t="inlineStr">
        <is>
          <t>N/A</t>
        </is>
      </c>
      <c r="AR16" s="305" t="inlineStr">
        <is>
          <t>N/A</t>
        </is>
      </c>
      <c r="AS16" s="305" t="inlineStr">
        <is>
          <t>N/A</t>
        </is>
      </c>
      <c r="AT16" s="305" t="inlineStr">
        <is>
          <t>2023年度国拨经费概算3.46亿元；2024年度国拨经费概算3.25亿元。来源：工业和信息化部2023年、2024年度项目申报指南。十三五期间年度经费波动较大，2018年约9亿元。</t>
        </is>
      </c>
      <c r="AU16" s="305" t="inlineStr">
        <is>
          <t>N/A</t>
        </is>
      </c>
      <c r="AV16" s="305" t="inlineStr">
        <is>
          <t>N/A</t>
        </is>
      </c>
      <c r="AW16" s="305" t="inlineStr">
        <is>
          <t>C29; C28; C27; C26; D35; G45; J62; J63; M72</t>
        </is>
      </c>
      <c r="AX16" s="305" t="inlineStr">
        <is>
          <t>CO2</t>
        </is>
      </c>
      <c r="AY16" s="305" t="inlineStr">
        <is>
          <t>正向</t>
        </is>
      </c>
      <c r="AZ16" s="305" t="inlineStr">
        <is>
          <t>技术创新；产业发展；能源安全；污染防治</t>
        </is>
      </c>
      <c r="BA16" s="305" t="inlineStr">
        <is>
          <t>关于发布国家重点研发计划试点专项2016年度第一批项目申报指南的通知（国科发资〔2015〕384号）；工业和信息化部关于发布国家重点研发计划新能源汽车重点专项2024年度项目申报指南的通知（工信部高新函〔2024〕224号）</t>
        </is>
      </c>
      <c r="BB16" s="305" t="inlineStr">
        <is>
          <t>https://wap.miit.gov.cn/gyhxxhb/jgsj/gxjss/wjfb/art/2024/art_5073358011a14275befeebf4c6e8236c.html</t>
        </is>
      </c>
      <c r="BC16" s="305" t="inlineStr">
        <is>
          <t>https://service.most.gov.cn</t>
        </is>
      </c>
    </row>
    <row r="17">
      <c r="A17" s="305" t="inlineStr">
        <is>
          <t>CHNPIVRDDI03S000</t>
        </is>
      </c>
      <c r="B17" s="305" t="inlineStr">
        <is>
          <t>工具</t>
        </is>
      </c>
      <c r="C17" s="305" t="inlineStr">
        <is>
          <t>公共投资</t>
        </is>
      </c>
      <c r="D17" s="305" t="inlineStr">
        <is>
          <t>政府资助研发与示范计划</t>
        </is>
      </c>
      <c r="E17" s="305" t="inlineStr">
        <is>
          <t>工业；能源；交通</t>
        </is>
      </c>
      <c r="F17" s="305" t="inlineStr">
        <is>
          <t>氢能全产业链技术（制氢、储运、加注、利用）</t>
        </is>
      </c>
      <c r="G17" s="305" t="inlineStr">
        <is>
          <t>氢能技术重点专项</t>
        </is>
      </c>
      <c r="H17" s="305" t="inlineStr">
        <is>
          <t>Hydrogen Technology Key Special Project</t>
        </is>
      </c>
      <c r="I17" s="305" t="inlineStr">
        <is>
          <t>氢能产业发展中长期规划（2021-2035年）</t>
        </is>
      </c>
      <c r="J17" s="305" t="inlineStr">
        <is>
          <t>氢能技术重点专项是国家重点研发计划下设的重点专项，十四五期间由科技部（2023年）和国家能源局（2024年起）管理。专项以推动能源革命、建设能源强国为牵引，系统布局氢能绿色制取、安全致密储输和高效利用三大技术方向，目标到2025年实现我国氢能技术研发水平进入国际先进行列。2023年度部署19项任务，安排国拨经费3.4亿元；2024年度部署13项任务，安排国拨经费2.54亿元（含1项青年科学家项目300万元）；2025年度部署3项任务（十四五收官年），安排国拨经费2000万元。专项前身为十三五期间的可再生能源与氢能技术重点专项（2018—2022年，科技部管理，累计国拨经费约20亿元）。2023年起独立为氢能技术和可再生能源技术两个专项。企业牵头项目配套经费与国拨经费比例不低于2:1，项目实施周期一般不超过3年。</t>
        </is>
      </c>
      <c r="K17" s="305" t="inlineStr">
        <is>
          <t>减缓气候变化；能源安全；产业发展；技术创新</t>
        </is>
      </c>
      <c r="L17" s="305" t="inlineStr">
        <is>
          <t>直接</t>
        </is>
      </c>
      <c r="M17" s="305" t="inlineStr">
        <is>
          <t>供给侧</t>
        </is>
      </c>
      <c r="N17" s="305" t="inlineStr">
        <is>
          <t>中国</t>
        </is>
      </c>
      <c r="O17" s="305" t="inlineStr">
        <is>
          <t>国家</t>
        </is>
      </c>
      <c r="P17" s="305" t="inlineStr">
        <is>
          <t>N/A</t>
        </is>
      </c>
      <c r="Q17" s="305" t="inlineStr">
        <is>
          <t>01/01/2023</t>
        </is>
      </c>
      <c r="R17" s="305" t="inlineStr">
        <is>
          <t>01/01/2023</t>
        </is>
      </c>
      <c r="S17" s="305" t="inlineStr">
        <is>
          <t>N/A</t>
        </is>
      </c>
      <c r="T17" s="305" t="inlineStr">
        <is>
          <t>N/A</t>
        </is>
      </c>
      <c r="U17" s="305" t="inlineStr">
        <is>
          <t>专项于2024年从科技部移交国家能源局管理。2024年8月国家能源局发布2024年度项目申报指南，2025年5月发布2025年度指南。十四五结束后专项是否延续待十五五规划确定。</t>
        </is>
      </c>
      <c r="V17" s="305">
        <f>IF(R17="","生效",IF(R17="N/A","生效",IF(TODAY()&lt;DATE(VALUE(RIGHT(R17,4)),VALUE(MID(R17,4,2)),VALUE(LEFT(R17,2))),"计划实施",IF(S17="","生效",IF(S17="N/A","生效",IF(TODAY()&lt;DATE(VALUE(RIGHT(S17,4)),VALUE(MID(S17,4,2)),VALUE(LEFT(S17,2))),"生效","已终止"))))))</f>
        <v/>
      </c>
      <c r="W17" s="305" t="inlineStr">
        <is>
          <t>国家能源局（十四五后期主责单位）；科技部（十四五前期管理单位）；国家科技管理信息系统公共服务平台（申报受理渠道）</t>
        </is>
      </c>
      <c r="X17" s="305" t="inlineStr">
        <is>
          <t>氢能技术研发成果和示范设施（制氢装备、储运设施、加氢站、燃料电池系统等）</t>
        </is>
      </c>
      <c r="Y17" s="305" t="inlineStr">
        <is>
          <t>新建</t>
        </is>
      </c>
      <c r="Z17" s="305" t="inlineStr">
        <is>
          <t>专项围绕三大技术方向部署研发和示范活动。（一）氢能绿色制取与规模转存体系：包括风电/光伏制氢与化工过程高效耦合技术及示范、浮式海上电解水制氢测试平台、低能耗短流程氢加二氧化碳制甲醇关键技术及装置集成、适应多源有机固废的热化学制氢技术与验证平台等。（二）氢能安全存储与快速输配体系：包括液氢储-供-加-用技术研究与交通枢纽示范、高压50MPa III型氢气瓶充装储运及使用关键技术、地质储氢库适用性及安全关键技术、面向海上平台的氢能储运综合系统开发及验证等。（三）氢能便捷改质与高效动力：包括燃料电池系统多维参量在线监测与多域状态调控技术、工业用氨进料零碳清洁燃烧关键技术及应用、质子交换膜燃料电池与热泵耦合电力-蒸汽联产关键技术、电网调峰用兆瓦级固体氧化物燃料电池系统关键技术及应用示范等。</t>
        </is>
      </c>
      <c r="AA17" s="305" t="inlineStr">
        <is>
          <t>N/A</t>
        </is>
      </c>
      <c r="AB17" s="305" t="inlineStr">
        <is>
          <t>2024年13项任务国拨经费概算2.54亿元，2023年19项任务3.4亿元。企业牵头项目配套经费与国拨经费比例不低于2:1。</t>
        </is>
      </c>
      <c r="AC17" s="305" t="inlineStr">
        <is>
          <t>企业；政府</t>
        </is>
      </c>
      <c r="AD17" s="305" t="inlineStr">
        <is>
          <t>申报单位须为在中国大陆境内注册的科研院所、高等学校和企业。应用示范类项目须企业牵头申报。项目负责人须具有高级职称或博士学位。青年科学家项目负责人年龄不超过40周岁。</t>
        </is>
      </c>
      <c r="AE17" s="305" t="inlineStr">
        <is>
          <t>研发、示范和部署</t>
        </is>
      </c>
      <c r="AF17" s="305" t="inlineStr">
        <is>
          <t>项目申报通过国家科技管理信息系统公共服务平台（service.most.gov.cn）在线提交。采用一轮申报程序（网上填报+答辩评审）。申报流程：（一）申报单位在线填写项目申报书（含预算书）；（二）推荐单位审核推荐；（三）专业机构形式审查和预评审；（四）通过评审后进入正式申报书填报；（五）答辩评审后择优立项。项目实施周期一般不超过3年。</t>
        </is>
      </c>
      <c r="AG17" s="305" t="inlineStr">
        <is>
          <t>2.54</t>
        </is>
      </c>
      <c r="AH17" s="305" t="inlineStr">
        <is>
          <t>亿元人民币/年（2024年度国拨经费概算）</t>
        </is>
      </c>
      <c r="AI17" s="305" t="inlineStr">
        <is>
          <t>年度国拨经费概算：2023年3.4亿元（19项任务），2024年2.54亿元（13项任务），2025年0.2亿元（3项任务，十四五收官年）。企业牵头项目须配套不低于2:1的自筹经费。来源：科技部2023年度项目申报指南、国家能源局2024年度和2025年度项目申报指南。</t>
        </is>
      </c>
      <c r="AJ17" s="305" t="inlineStr">
        <is>
          <t>①申报单位须为注册地在中国大陆的法人机构；②项目负责人须具有高级职称或博士学位；③应用示范类项目须企业牵头，配套经费与国拨经费比例不低于2:1；④同一项目只能通过单个推荐单位申报；⑤项目实施周期一般不超过3年；⑥项目下设课题数不超过5个，参与单位不超过10家；⑦青年科学家项目不下设课题，参与单位不超过3家。</t>
        </is>
      </c>
      <c r="AK17" s="305" t="inlineStr">
        <is>
          <t>N/A</t>
        </is>
      </c>
      <c r="AL17" s="305" t="inlineStr">
        <is>
          <t>N/A</t>
        </is>
      </c>
      <c r="AM17" s="305" t="inlineStr">
        <is>
          <t>是。应用示范类和共性关键技术类项目须企业牵头，配套经费与国拨经费比例不低于2:1。基础研究类和青年科学家项目原则上不要求配套经费。</t>
        </is>
      </c>
      <c r="AN17" s="305" t="inlineStr">
        <is>
          <t>项目来源和论证：（一）年度申报指南由国家能源局（2024年起）或科技部（2023年）组织编制并发布。（二）申报单位通过国家科技管理信息系统公共服务平台在线提交申报材料。（三）专业机构形式审查和网络评审。（四）通过评审的项目进入正式申报书填报和答辩评审阶段。（五）专家评审委员会综合评审和投票表决，择优立项。（六）立项后签订任务书并拨付经费。</t>
        </is>
      </c>
      <c r="AO17" s="305" t="inlineStr">
        <is>
          <t>N/A</t>
        </is>
      </c>
      <c r="AP17" s="305" t="inlineStr">
        <is>
          <t>N/A</t>
        </is>
      </c>
      <c r="AQ17" s="305" t="inlineStr">
        <is>
          <t>N/A</t>
        </is>
      </c>
      <c r="AR17" s="305" t="inlineStr">
        <is>
          <t>N/A</t>
        </is>
      </c>
      <c r="AS17" s="305" t="inlineStr">
        <is>
          <t>N/A</t>
        </is>
      </c>
      <c r="AT17" s="305" t="inlineStr">
        <is>
          <t>2023年度国拨经费概算3.4亿元；2024年度国拨经费概算2.54亿元；2025年度国拨经费概算0.2亿元。来源：科技部2023年度、国家能源局2024年度和2025年度项目申报指南。</t>
        </is>
      </c>
      <c r="AU17" s="305" t="inlineStr">
        <is>
          <t>N/A</t>
        </is>
      </c>
      <c r="AV17" s="305" t="inlineStr">
        <is>
          <t>N/A</t>
        </is>
      </c>
      <c r="AW17" s="305" t="inlineStr">
        <is>
          <t>C20; C24; C28; D35; G45; H49; M72</t>
        </is>
      </c>
      <c r="AX17" s="305" t="inlineStr">
        <is>
          <t>CO2</t>
        </is>
      </c>
      <c r="AY17" s="305" t="inlineStr">
        <is>
          <t>正向</t>
        </is>
      </c>
      <c r="AZ17" s="305" t="inlineStr">
        <is>
          <t>技术创新；产业发展；能源安全；污染防治</t>
        </is>
      </c>
      <c r="BA17" s="305" t="inlineStr">
        <is>
          <t>科技部关于发布国家重点研发计划氢能技术重点专项2023年度项目申报指南的通知；国家能源局关于发布国家重点研发计划氢能技术重点专项2024年度项目申报指南的通知；氢能产业发展中长期规划（2021-2035年）</t>
        </is>
      </c>
      <c r="BB17" s="305" t="inlineStr">
        <is>
          <t>https://service.most.gov.cn</t>
        </is>
      </c>
      <c r="BC17" s="305" t="inlineStr">
        <is>
          <t>N/A</t>
        </is>
      </c>
    </row>
    <row r="18">
      <c r="A18" s="305" t="inlineStr">
        <is>
          <t>CHNPIVRDDI04S000</t>
        </is>
      </c>
      <c r="B18" s="305" t="inlineStr">
        <is>
          <t>工具</t>
        </is>
      </c>
      <c r="C18" s="305" t="inlineStr">
        <is>
          <t>公共投资</t>
        </is>
      </c>
      <c r="D18" s="305" t="inlineStr">
        <is>
          <t>政府资助研发与示范计划</t>
        </is>
      </c>
      <c r="E18" s="305" t="inlineStr">
        <is>
          <t>能源</t>
        </is>
      </c>
      <c r="F18" s="305" t="inlineStr">
        <is>
          <t>可再生能源发电（光伏、风电、生物质能等）</t>
        </is>
      </c>
      <c r="G18" s="305" t="inlineStr">
        <is>
          <t>可再生能源技术重点专项</t>
        </is>
      </c>
      <c r="H18" s="305" t="inlineStr">
        <is>
          <t>Renewable Energy Technology Key Special Project</t>
        </is>
      </c>
      <c r="I18" s="305" t="inlineStr">
        <is>
          <t>十四五能源领域科技创新规划；十四五可再生能源发展规划</t>
        </is>
      </c>
      <c r="J18" s="305" t="inlineStr">
        <is>
          <t>可再生能源技术重点专项是国家重点研发计划下设的重点专项，十四五期间由国家能源局管理。专项聚焦我国可再生能源产业升级和大规模开发的重大科学技术需求，强基础、谋前沿、重交叉，突破光伏、风电、生物质燃料等系列关键技术，全面提升太阳能光伏、风能、生物质燃料等可再生能源自主创新能力。2024年度围绕太阳能光伏、风能、生物质燃料、交叉与基础前沿4个技术方向部署21项指南任务（含2项青年科学家任务），安排国拨经费3.76亿元。专项前身为十三五期间的可再生能源与氢能技术重点专项（2018—2022年，科技部管理，累计国拨经费约20亿元）。2024年起独立为可再生能源技术和氢能技术两个专项。企业牵头项目配套经费与国拨经费比例不低于1:1，项目实施周期一般不超过4年。</t>
        </is>
      </c>
      <c r="K18" s="305" t="inlineStr">
        <is>
          <t>减缓气候变化；能源安全；产业发展；技术创新</t>
        </is>
      </c>
      <c r="L18" s="305" t="inlineStr">
        <is>
          <t>直接</t>
        </is>
      </c>
      <c r="M18" s="305" t="inlineStr">
        <is>
          <t>供给侧</t>
        </is>
      </c>
      <c r="N18" s="305" t="inlineStr">
        <is>
          <t>中国</t>
        </is>
      </c>
      <c r="O18" s="305" t="inlineStr">
        <is>
          <t>国家</t>
        </is>
      </c>
      <c r="P18" s="305" t="inlineStr">
        <is>
          <t>N/A</t>
        </is>
      </c>
      <c r="Q18" s="305" t="inlineStr">
        <is>
          <t>15/08/2024</t>
        </is>
      </c>
      <c r="R18" s="305" t="inlineStr">
        <is>
          <t>15/08/2024</t>
        </is>
      </c>
      <c r="S18" s="305" t="inlineStr">
        <is>
          <t>N/A</t>
        </is>
      </c>
      <c r="T18" s="305" t="inlineStr">
        <is>
          <t>N/A</t>
        </is>
      </c>
      <c r="U18" s="305" t="inlineStr">
        <is>
          <t>专项于2024年从原可再生能源与氢能技术重点专项中独立出来，由国家能源局管理。2024年8月发布首个年度项目申报指南（国能发科技〔2024〕63号）。十四五结束后专项是否延续待十五五规划确定。</t>
        </is>
      </c>
      <c r="V18" s="305">
        <f>IF(R18="","生效",IF(R18="N/A","生效",IF(TODAY()&lt;DATE(VALUE(RIGHT(R18,4)),VALUE(MID(R18,4,2)),VALUE(LEFT(R18,2))),"计划实施",IF(S18="","生效",IF(S18="N/A","生效",IF(TODAY()&lt;DATE(VALUE(RIGHT(S18,4)),VALUE(MID(S18,4,2)),VALUE(LEFT(S18,2))),"生效","已终止"))))))</f>
        <v/>
      </c>
      <c r="W18" s="305" t="inlineStr">
        <is>
          <t>国家能源局（十四五期间主责单位）；国家科技管理信息系统公共服务平台（申报受理渠道）</t>
        </is>
      </c>
      <c r="X18" s="305" t="inlineStr">
        <is>
          <t>可再生能源技术研发成果和示范设施（光伏电池、风电机组、生物质燃料生产设施等）</t>
        </is>
      </c>
      <c r="Y18" s="305" t="inlineStr">
        <is>
          <t>新建</t>
        </is>
      </c>
      <c r="Z18" s="305" t="inlineStr">
        <is>
          <t>专项围绕四大技术方向部署研发和示范活动。（一）太阳能光伏：数智化光伏运维技术、高可靠晶硅组件、新型薄膜光伏电池、叠层电池、钙钛矿基叠层电池等。（二）风能：大功率海上漂浮式垂直轴风电机组、深远海超大型风电机组关键技术等。（三）生物质燃料：生物质制备液体燃料关键技术等。（四）交叉与基础前沿：可再生能源多元化开发利用前沿基础研究等。项目类别分为基础研究、共性关键技术和应用示范三类。</t>
        </is>
      </c>
      <c r="AA18" s="305" t="inlineStr">
        <is>
          <t>N/A</t>
        </is>
      </c>
      <c r="AB18" s="305" t="inlineStr">
        <is>
          <t>2024年度21项指南任务拟安排国拨经费3.76亿元（含青年科学家项目600万元）。基础研究类项目原则上不要求配套经费；共性关键技术类和应用示范类项目配套经费与国拨经费比例不低于1:1。每个指南任务拟支持1-2个项目。</t>
        </is>
      </c>
      <c r="AC18" s="305" t="inlineStr">
        <is>
          <t>企业；政府</t>
        </is>
      </c>
      <c r="AD18" s="305" t="inlineStr">
        <is>
          <t>申报单位须为在中国大陆境内注册的科研院所、高等学校和企业。应用示范类项目须企业牵头申报。项目负责人须具有高级职称或博士学位。青年科学家项目负责人年龄要求：男性1984年1月1日后出生，女性1982年1月1日后出生。</t>
        </is>
      </c>
      <c r="AE18" s="305" t="inlineStr">
        <is>
          <t>研发、示范和部署</t>
        </is>
      </c>
      <c r="AF18" s="305" t="inlineStr">
        <is>
          <t>项目申报通过国家科技管理信息系统公共服务平台（service.most.gov.cn）在线提交。采用一轮申报程序（网上填报+答辩评审）。申报流程：（一）申报单位在线填写项目申报书（含预算书）；（二）推荐单位审核推荐；（三）专业机构形式审查和预评审；（四）通过评审后进入正式申报书填报；（五）答辩评审后择优立项。当申报项目评审结果前两位评价相近、技术路线明显不同时，可同时支持2个项目，分两阶段支持。项目实施周期不超过4年。</t>
        </is>
      </c>
      <c r="AG18" s="305" t="inlineStr">
        <is>
          <t>3.76</t>
        </is>
      </c>
      <c r="AH18" s="305" t="inlineStr">
        <is>
          <t>亿元人民币/年（2024年度国拨经费概算）</t>
        </is>
      </c>
      <c r="AI18" s="305" t="inlineStr">
        <is>
          <t>2024年度拟安排国拨经费概算3.76亿元（21项指南任务，含2项青年科学家任务600万元）。共性关键技术类和应用示范类项目配套经费与国拨经费比例不低于1:1。来源：国家能源局2024年度项目申报指南（国能发科技〔2024〕63号）。</t>
        </is>
      </c>
      <c r="AJ18" s="305" t="inlineStr">
        <is>
          <t>①申报单位须为注册地在中国大陆的法人机构；②项目负责人须具有高级职称或博士学位；③共性关键技术类和应用示范类项目配套经费与国拨经费比例不低于1:1；④基础研究类项目下设课题不超过4个，参与单位不超过6家；⑤共性关键技术/应用示范类项目下设课题不超过5个，参与单位不超过10家；⑥青年科学家项目不下设课题，参与单位不超过3家；⑦项目实施周期不超过4年。</t>
        </is>
      </c>
      <c r="AK18" s="305" t="inlineStr">
        <is>
          <t>N/A</t>
        </is>
      </c>
      <c r="AL18" s="305" t="inlineStr">
        <is>
          <t>N/A</t>
        </is>
      </c>
      <c r="AM18" s="305" t="inlineStr">
        <is>
          <t>是。共性关键技术类和应用示范类项目须提供配套经费，配套经费与国拨经费比例不低于1:1。基础研究类和青年科学家项目原则上不要求配套经费。</t>
        </is>
      </c>
      <c r="AN18" s="305" t="inlineStr">
        <is>
          <t>项目来源和论证：（一）年度申报指南由国家能源局组织编制并发布。（二）申报单位通过国家科技管理信息系统公共服务平台在线提交申报材料。（三）专业机构形式审查和网络评审。（四）通过评审的项目进入正式申报书填报和答辩评审阶段。（五）专家评审委员会综合评审和投票表决，择优立项。当评审结果前两名相近且技术路线明显不同时，可同时支持2个项目，分两阶段实施。（六）立项后签订任务书并拨付经费。</t>
        </is>
      </c>
      <c r="AO18" s="305" t="inlineStr">
        <is>
          <t>N/A</t>
        </is>
      </c>
      <c r="AP18" s="305" t="inlineStr">
        <is>
          <t>N/A</t>
        </is>
      </c>
      <c r="AQ18" s="305" t="inlineStr">
        <is>
          <t>N/A</t>
        </is>
      </c>
      <c r="AR18" s="305" t="inlineStr">
        <is>
          <t>N/A</t>
        </is>
      </c>
      <c r="AS18" s="305" t="inlineStr">
        <is>
          <t>N/A</t>
        </is>
      </c>
      <c r="AT18" s="305" t="inlineStr">
        <is>
          <t>2024年度国拨经费概算3.76亿元（21项指南任务）。来源：国家能源局2024年度项目申报指南（国能发科技〔2024〕63号）。</t>
        </is>
      </c>
      <c r="AU18" s="305" t="inlineStr">
        <is>
          <t>N/A</t>
        </is>
      </c>
      <c r="AV18" s="305" t="inlineStr">
        <is>
          <t>N/A</t>
        </is>
      </c>
      <c r="AW18" s="305" t="inlineStr">
        <is>
          <t>D35; C28; C20</t>
        </is>
      </c>
      <c r="AX18" s="305" t="inlineStr">
        <is>
          <t>CO2</t>
        </is>
      </c>
      <c r="AY18" s="305" t="inlineStr">
        <is>
          <t>正向</t>
        </is>
      </c>
      <c r="AZ18" s="305" t="inlineStr">
        <is>
          <t>技术创新；产业发展；能源安全；污染防治</t>
        </is>
      </c>
      <c r="BA18" s="305" t="inlineStr">
        <is>
          <t>国家能源局关于发布国家重点研发计划可再生能源技术重点专项2024年度项目申报指南的通知（国能发科技〔2024〕63号）</t>
        </is>
      </c>
      <c r="BB18" s="305" t="inlineStr">
        <is>
          <t>https://service.most.gov.cn</t>
        </is>
      </c>
      <c r="BC18" s="305" t="inlineStr">
        <is>
          <t>N/A</t>
        </is>
      </c>
    </row>
    <row r="19">
      <c r="A19" s="305" t="inlineStr">
        <is>
          <t>CHNPIVRDDI05S000</t>
        </is>
      </c>
      <c r="B19" s="305" t="inlineStr">
        <is>
          <t>工具</t>
        </is>
      </c>
      <c r="C19" s="305" t="inlineStr">
        <is>
          <t>公共投资</t>
        </is>
      </c>
      <c r="D19" s="305" t="inlineStr">
        <is>
          <t>政府资助研发与示范计划</t>
        </is>
      </c>
      <c r="E19" s="305" t="inlineStr">
        <is>
          <t>能源</t>
        </is>
      </c>
      <c r="F19" s="305" t="inlineStr">
        <is>
          <t>储能与智能电网技术</t>
        </is>
      </c>
      <c r="G19" s="305" t="inlineStr">
        <is>
          <t>储能与智能电网技术重点专项</t>
        </is>
      </c>
      <c r="H19" s="305" t="inlineStr">
        <is>
          <t>Energy Storage and Smart Grid Technology Key Special Project</t>
        </is>
      </c>
      <c r="I19" s="305" t="inlineStr">
        <is>
          <t>十四五能源领域科技创新规划；十四五新型储能发展实施方案</t>
        </is>
      </c>
      <c r="J19" s="305" t="inlineStr">
        <is>
          <t>储能与智能电网技术重点专项是国家重点研发计划下设的重点专项，2021年2月由科技部发布2021年度项目申报指南（征求意见稿），2021年5月正式启动。专项以支撑碳达峰碳中和战略为目标，围绕中长时间尺度储能、短时高频储能、超长时间尺度储能、高比例可再生能源主动支撑、特大型交直流混联电网安全高效运行、多元用户供需互动用电与能效提升、储能和智能电网基础支撑技术7个方向部署研发任务。2021年度安排国拨经费6.67亿元（20项指南任务），2024年度移交国家能源局管理，部署10项指南任务（含1项部区联动项目和3项青年科学家项目），国拨经费未公开披露。企业牵头项目配套经费与国拨经费比例不低于2:1，项目实施周期一般不超过3年。</t>
        </is>
      </c>
      <c r="K19" s="305" t="inlineStr">
        <is>
          <t>减缓气候变化；能源安全；技术创新</t>
        </is>
      </c>
      <c r="L19" s="305" t="inlineStr">
        <is>
          <t>间接</t>
        </is>
      </c>
      <c r="M19" s="305" t="inlineStr">
        <is>
          <t>供给侧</t>
        </is>
      </c>
      <c r="N19" s="305" t="inlineStr">
        <is>
          <t>中国</t>
        </is>
      </c>
      <c r="O19" s="305" t="inlineStr">
        <is>
          <t>国家</t>
        </is>
      </c>
      <c r="P19" s="305" t="inlineStr">
        <is>
          <t>N/A</t>
        </is>
      </c>
      <c r="Q19" s="305" t="inlineStr">
        <is>
          <t>02/02/2021</t>
        </is>
      </c>
      <c r="R19" s="305" t="inlineStr">
        <is>
          <t>02/02/2021</t>
        </is>
      </c>
      <c r="S19" s="305" t="inlineStr">
        <is>
          <t>N/A</t>
        </is>
      </c>
      <c r="T19" s="305" t="inlineStr">
        <is>
          <t>N/A</t>
        </is>
      </c>
      <c r="U19" s="305" t="inlineStr">
        <is>
          <t>专项于2024年从科技部（工信部产业发展促进中心管理）移交国家能源局管理。2024年8月发布2024年度项目申报指南（国能发科技〔2024〕65号），2025年5月发布2025年度指南。十五五期间是否延续待规划确定。</t>
        </is>
      </c>
      <c r="V19" s="305">
        <f>IF(R19="","生效",IF(R19="N/A","生效",IF(TODAY()&lt;DATE(VALUE(RIGHT(R19,4)),VALUE(MID(R19,4,2)),VALUE(LEFT(R19,2))),"计划实施",IF(S19="","生效",IF(S19="N/A","生效",IF(TODAY()&lt;DATE(VALUE(RIGHT(S19,4)),VALUE(MID(S19,4,2)),VALUE(LEFT(S19,2))),"生效","已终止"))))))</f>
        <v/>
      </c>
      <c r="W19" s="305" t="inlineStr">
        <is>
          <t>国家能源局（十四五后期主责单位）；科技部（十四五前期管理单位，工信部产业发展促进中心为专业管理机构）；国家科技管理信息系统公共服务平台（申报受理渠道）</t>
        </is>
      </c>
      <c r="X19" s="305" t="inlineStr">
        <is>
          <t>储能技术研发成果和示范设施（锂离子电池储能、液流电池、压缩空气储能、超级电容器、固态电池等）；智能电网技术研发成果和示范设施</t>
        </is>
      </c>
      <c r="Y19" s="305" t="inlineStr">
        <is>
          <t>新建</t>
        </is>
      </c>
      <c r="Z19" s="305" t="inlineStr">
        <is>
          <t>专项围绕七大技术方向部署研发和示范活动。（一）中长时间尺度储能技术：吉瓦时级锂离子电池储能系统、兆瓦时级固态锂离子电池、液流电池等。（二）短时高频储能技术：低成本超级电容器、飞轮储能等。（三）超长时间尺度储能技术：大规模压缩空气储能等。（四）高比例可再生能源主动支撑技术：光伏/风电场站暂态频率电压支撑、规模化储能集群协同控制等。（五）特大型交直流混联电网安全高效运行技术：大电网稳定性增强、多馈入直流换相失败防御等。（六）多元用户供需互动用电与能效提升技术：虚拟电厂聚合调控等。（七）基础支撑技术：干式直流电容器薄膜、高压可关断器件驱动芯片、新型环保绝缘气体、高压电力装备多物理场仿真等。</t>
        </is>
      </c>
      <c r="AA19" s="305" t="inlineStr">
        <is>
          <t>N/A</t>
        </is>
      </c>
      <c r="AB19" s="305" t="inlineStr">
        <is>
          <t>2021年度安排国拨经费概算6.67亿元（20项指南任务）。2024年度10项指南任务国拨经费未公开披露。单个项目国拨经费一般为数千万元级别（参考案例：内蒙古获批的2个重点专项国拨经费合计8000万元，高比例能源接入的混合储能技术项目国拨经费2719万元）。企业牵头项目配套经费与国拨经费比例不低于2:1。</t>
        </is>
      </c>
      <c r="AC19" s="305" t="inlineStr">
        <is>
          <t>企业；政府</t>
        </is>
      </c>
      <c r="AD19" s="305" t="inlineStr">
        <is>
          <t>申报单位须为在中国大陆境内注册的科研院所、高等学校和企业。共性关键技术类和应用示范类项目须企业牵头申报。项目负责人须具有高级职称或博士学位。青年科学家项目负责人年龄不超过40周岁。</t>
        </is>
      </c>
      <c r="AE19" s="305" t="inlineStr">
        <is>
          <t>研发、示范和部署</t>
        </is>
      </c>
      <c r="AF19" s="305" t="inlineStr">
        <is>
          <t>项目申报通过国家科技管理信息系统公共服务平台（service.most.gov.cn）在线提交。采用一轮申报程序（网上填报+答辩评审）。申报流程：（一）申报单位在线填写项目申报书（含预算书）；（二）推荐单位审核推荐；（三）专业机构形式审查和预评审（网络评审）；（四）通过预评审的项目进入正式申报书填报阶段；（五）答辩评审后择优立项。对拟支持1-2项的指南方向，若前两名评审结果相近且技术路线明显不同，可同时立项。</t>
        </is>
      </c>
      <c r="AG19" s="305" t="inlineStr">
        <is>
          <t>N/A</t>
        </is>
      </c>
      <c r="AH19" s="305" t="inlineStr">
        <is>
          <t>N/A</t>
        </is>
      </c>
      <c r="AI19" s="305" t="inlineStr">
        <is>
          <t>2021年度国拨经费概算6.67亿元（20项任务）。2024年度国拨经费概算未公开披露。企业牵头项目配套经费与国拨经费比例不低于2:1。来源：科技部2021年度项目申报指南、国家能源局2024年度项目申报指南。2024年度经费未在公开信息中明确。</t>
        </is>
      </c>
      <c r="AJ19" s="305" t="inlineStr">
        <is>
          <t>①申报单位须为注册地在中国大陆的法人机构；②项目负责人须具有高级职称或博士学位；③共性关键技术类和应用示范类项目须企业牵头，配套经费与国拨经费比例不低于2:1；④基础研究类项目原则上不要求配套经费；⑤项目实施周期一般不超过3年；⑥同一项目只能通过单个推荐单位申报；⑦申报单位和负责人须无科研严重失信行为记录。</t>
        </is>
      </c>
      <c r="AK19" s="305" t="inlineStr">
        <is>
          <t>N/A</t>
        </is>
      </c>
      <c r="AL19" s="305" t="inlineStr">
        <is>
          <t>N/A</t>
        </is>
      </c>
      <c r="AM19" s="305" t="inlineStr">
        <is>
          <t>是。共性关键技术类和应用示范类项目须企业牵头，配套经费与国拨经费比例不低于2:1。基础研究类和青年科学家项目原则上不要求配套经费。内蒙古部区联动项目国拨经费8000万元，撬动企业研发投入超过1.8亿元。</t>
        </is>
      </c>
      <c r="AN19" s="305" t="inlineStr">
        <is>
          <t>项目来源和论证：（一）年度申报指南由国家能源局（2024年起）或科技部（2021-2023年）组织编制并发布。（二）申报单位通过国家科技管理信息系统公共服务平台在线提交申报材料。（三）专业机构形式审查和网络评审。（四）通过评审的项目进入正式申报书填报和答辩评审阶段。（五）专家评审委员会综合评审和投票表决，择优立项。（六）立项后签订任务书并拨付经费。</t>
        </is>
      </c>
      <c r="AO19" s="305" t="inlineStr">
        <is>
          <t>N/A</t>
        </is>
      </c>
      <c r="AP19" s="305" t="inlineStr">
        <is>
          <t>N/A</t>
        </is>
      </c>
      <c r="AQ19" s="305" t="inlineStr">
        <is>
          <t>N/A</t>
        </is>
      </c>
      <c r="AR19" s="305" t="inlineStr">
        <is>
          <t>N/A</t>
        </is>
      </c>
      <c r="AS19" s="305" t="inlineStr">
        <is>
          <t>N/A</t>
        </is>
      </c>
      <c r="AT19" s="305" t="inlineStr">
        <is>
          <t>2021年度国拨经费概算6.67亿元。2024年度经费未公开。来源：科技部2021年度项目申报指南。</t>
        </is>
      </c>
      <c r="AU19" s="305" t="inlineStr">
        <is>
          <t>N/A</t>
        </is>
      </c>
      <c r="AV19" s="305" t="inlineStr">
        <is>
          <t>N/A</t>
        </is>
      </c>
      <c r="AW19" s="305" t="inlineStr">
        <is>
          <t>D35; C28; C27; C26; M72; J62; J63</t>
        </is>
      </c>
      <c r="AX19" s="305" t="inlineStr">
        <is>
          <t>CO2</t>
        </is>
      </c>
      <c r="AY19" s="305" t="inlineStr">
        <is>
          <t>正向</t>
        </is>
      </c>
      <c r="AZ19" s="305" t="inlineStr">
        <is>
          <t>技术创新；能源安全；产业发展</t>
        </is>
      </c>
      <c r="BA19" s="305" t="inlineStr">
        <is>
          <t>科技部关于发布国家重点研发计划储能与智能电网技术重点专项2021年度项目申报指南的通知（国科发资〔2021〕137号）；国家能源局关于发布国家重点研发计划储能与智能电网技术重点专项2024年度项目申报指南的通知（国能发科技〔2024〕65号）</t>
        </is>
      </c>
      <c r="BB19" s="305" t="inlineStr">
        <is>
          <t>https://service.most.gov.cn</t>
        </is>
      </c>
      <c r="BC19" s="305" t="inlineStr">
        <is>
          <t>N/A</t>
        </is>
      </c>
    </row>
    <row r="20">
      <c r="A20" s="305" t="inlineStr">
        <is>
          <t>CHNPIVRDDI06S000</t>
        </is>
      </c>
      <c r="B20" s="305" t="inlineStr">
        <is>
          <t>工具</t>
        </is>
      </c>
      <c r="C20" s="305" t="inlineStr">
        <is>
          <t>公共投资</t>
        </is>
      </c>
      <c r="D20" s="305" t="inlineStr">
        <is>
          <t>政府资助研发与示范计划</t>
        </is>
      </c>
      <c r="E20" s="305" t="inlineStr">
        <is>
          <t>工业；建筑</t>
        </is>
      </c>
      <c r="F20" s="305" t="inlineStr">
        <is>
          <t>循环经济（固废资源化、清洁生产、生态设计、绿色供应链等）</t>
        </is>
      </c>
      <c r="G20" s="305" t="inlineStr">
        <is>
          <t>循环经济关键技术与装备重点专项</t>
        </is>
      </c>
      <c r="H20" s="305" t="inlineStr">
        <is>
          <t>Circular Economy Key Technologies and Equipment Key Special Project</t>
        </is>
      </c>
      <c r="I20" s="305" t="inlineStr">
        <is>
          <t>十四五循环经济发展规划；十四五生态环境领域科技创新专项规划</t>
        </is>
      </c>
      <c r="J20" s="305" t="inlineStr">
        <is>
          <t>循环经济关键技术与装备重点专项是国家重点研发计划下设的重点专项，执行期2022年至2026年，由生态环境部作为主责单位，自然科学基金委中国21世纪议程管理中心作为项目管理专业机构。专项围绕国家战略需求，聚焦源头减量减害、过程清洁生产、高质循环利用三大科技问题，部署循环经济基础理论与颠覆性技术、产品生态设计与绿色供应链构建、冶金化工清洁生产与固废源头减量、化学品环境健康风险控制与绿色替代、工业固废综合利用与协同处置、废旧物资智能解离与高质循环、城乡垃圾和医疗废物高效分类利用、重点区域循环经济系统集成及示范8大方向。2022年度首批启动约30个项目，安排国拨经费约6亿元；2024年度部署28项研究任务（含6项青年科学家项目和4项科技型中小企业项目），安排中央财政经费4.38亿元。企业牵头项目配套经费与国拨经费比例不低于1:1（共性关键技术类）或2:1（应用示范类）。</t>
        </is>
      </c>
      <c r="K20" s="305" t="inlineStr">
        <is>
          <t>污染防治；减缓气候变化；循环经济；产业发展；技术创新</t>
        </is>
      </c>
      <c r="L20" s="305" t="inlineStr">
        <is>
          <t>间接</t>
        </is>
      </c>
      <c r="M20" s="305" t="inlineStr">
        <is>
          <t>供给侧</t>
        </is>
      </c>
      <c r="N20" s="305" t="inlineStr">
        <is>
          <t>中国</t>
        </is>
      </c>
      <c r="O20" s="305" t="inlineStr">
        <is>
          <t>国家</t>
        </is>
      </c>
      <c r="P20" s="305" t="inlineStr">
        <is>
          <t>N/A</t>
        </is>
      </c>
      <c r="Q20" s="305" t="inlineStr">
        <is>
          <t>01/01/2022</t>
        </is>
      </c>
      <c r="R20" s="305" t="inlineStr">
        <is>
          <t>01/01/2022</t>
        </is>
      </c>
      <c r="S20" s="305" t="inlineStr">
        <is>
          <t>31/12/2026</t>
        </is>
      </c>
      <c r="T20" s="305" t="inlineStr">
        <is>
          <t>N/A</t>
        </is>
      </c>
      <c r="U20" s="305" t="inlineStr">
        <is>
          <t>该专项执行期为2022-2026年，贯穿十四五中后期。2023年管理改革后主责单位调整为生态环境部。每年发布年度项目申报指南调整具体任务，2024年8月发布2024年度指南（环科财函〔2024〕55号）。</t>
        </is>
      </c>
      <c r="V20" s="305">
        <f>IF(R20="","生效",IF(R20="N/A","生效",IF(TODAY()&lt;DATE(VALUE(RIGHT(R20,4)),VALUE(MID(R20,4,2)),VALUE(LEFT(R20,2))),"计划实施",IF(S20="","生效",IF(S20="N/A","生效",IF(TODAY()&lt;DATE(VALUE(RIGHT(S20,4)),VALUE(MID(S20,4,2)),VALUE(LEFT(S20,2))),"生效","已终止"))))))</f>
        <v/>
      </c>
      <c r="W20" s="305" t="inlineStr">
        <is>
          <t>生态环境部（主责单位）；自然科学基金委中国21世纪议程管理中心（项目管理专业机构）；国家科技管理信息系统公共服务平台（申报受理渠道）</t>
        </is>
      </c>
      <c r="X20" s="305" t="inlineStr">
        <is>
          <t>循环经济技术研发成果和示范设施（固废资源化利用装备、清洁生产工艺、废旧物资智能拆解装备、绿色产品设计工具/数据库等）</t>
        </is>
      </c>
      <c r="Y20" s="305" t="inlineStr">
        <is>
          <t>新建</t>
        </is>
      </c>
      <c r="Z20" s="305" t="inlineStr">
        <is>
          <t>专项围绕八大任务方向部署研发和示范活动。（一）循环经济基础理论与颠覆性技术：化工冶金存量危废精准溯源与风险管控、塑料垃圾海洋泄漏精准监测及阻控清理等。（二）产品生态设计与绿色供应链构建：产品数字化绿色设计技术、绿色供应链技术等。（三）冶金化工清洁生产与固废源头减量：铅液态熔渣有价金属分离与污染控制、硅冶炼与加工过程废物源头减量与循环利用等。（四）化学品环境健康风险控制与绿色替代：化学品环境健康风险控制技术、绿色替代品开发等。（五）工业固废综合利用与协同处置：典型失效多金属催化剂金属回收及污染控制、集成电路行业危险废液资源回收与净化等。（六）废旧物资智能解离与高质循环：退役锂电池整体热解装备与深度提锂技术等。（七）城乡垃圾和医疗废物分类利用：分类生活垃圾精细利用与协同减碳技术等。（八）重点区域循环经济系统集成及示范。</t>
        </is>
      </c>
      <c r="AA20" s="305" t="inlineStr">
        <is>
          <t>N/A</t>
        </is>
      </c>
      <c r="AB20" s="305" t="inlineStr">
        <is>
          <t>2024年度28项研究任务拟安排中央财政经费4.38亿元（含青年科学家项目1200万元、科技型中小企业项目800万元）。2022年度首批约30个项目安排国拨经费约6亿元。企业牵头共性关键技术类项目配套经费不低于1:1，应用示范类不低于2:1。</t>
        </is>
      </c>
      <c r="AC20" s="305" t="inlineStr">
        <is>
          <t>企业；政府</t>
        </is>
      </c>
      <c r="AD20" s="305" t="inlineStr">
        <is>
          <t>申报单位须为在中国大陆境内注册的科研院所、高等学校和企业。共性关键技术类和应用示范类项目须企业牵头申报。项目负责人须具有高级职称或博士学位。还设有科技型中小企业项目（每项国拨经费200万元），鼓励中小企业参与。</t>
        </is>
      </c>
      <c r="AE20" s="305" t="inlineStr">
        <is>
          <t>研发、示范和部署</t>
        </is>
      </c>
      <c r="AF20" s="305" t="inlineStr">
        <is>
          <t>项目申报通过国家科技管理信息系统公共服务平台（service.most.gov.cn）在线提交。采用一轮申报程序（网上填报+答辩评审）。申报流程：（一）申报单位在线填写项目申报书（含预算书）；（二）推荐单位审核推荐；（三）专业机构（21世纪议程管理中心）形式审查和预评审；（四）通过评审后进入正式申报书填报和答辩评审阶段；（五）专家评审委员会综合评审，择优立项；（六）立项后签订任务书并拨付经费。项目实施周期一般3-4年。</t>
        </is>
      </c>
      <c r="AG20" s="305" t="inlineStr">
        <is>
          <t>4.38</t>
        </is>
      </c>
      <c r="AH20" s="305" t="inlineStr">
        <is>
          <t>亿元人民币/年（2024年度中央财政经费概算）</t>
        </is>
      </c>
      <c r="AI20" s="305" t="inlineStr">
        <is>
          <t>2024年度拟安排中央财政经费概算4.38亿元（28项主题研究任务约4.18亿元，6项青年科学家项目1200万元，4项科技型中小企业项目800万元）。2022年度首批约30个项目安排国拨经费约6亿元。来源：生态环境部2022年度、2024年度项目申报指南（环科财函〔2024〕55号）。</t>
        </is>
      </c>
      <c r="AJ20" s="305" t="inlineStr">
        <is>
          <t>①申报单位须为注册地在中国大陆的法人机构；②项目负责人须具有高级职称或博士学位；③共性关键技术类项目配套经费与国拨经费比例不低于1:1；④应用示范类项目配套经费与国拨经费比例不低于2:1；⑤科技型中小企业项目配套经费与国拨经费比例不低于1:1；⑥项目实施周期一般3-4年；⑦同一项目只能通过单个推荐单位申报。</t>
        </is>
      </c>
      <c r="AK20" s="305" t="inlineStr">
        <is>
          <t>N/A</t>
        </is>
      </c>
      <c r="AL20" s="305" t="inlineStr">
        <is>
          <t>N/A</t>
        </is>
      </c>
      <c r="AM20" s="305" t="inlineStr">
        <is>
          <t>是。共性关键技术类项目配套经费与国拨经费比例不低于1:1；应用示范类项目配套经费与国拨经费比例不低于2:1；科技型中小企业项目配套经费与国拨经费比例不低于1:1。基础研究类和青年科学家项目原则上不要求配套经费。</t>
        </is>
      </c>
      <c r="AN20" s="305" t="inlineStr">
        <is>
          <t>项目来源和论证：（一）年度申报指南由生态环境部组织编制并发布。（二）申报单位通过国家科技管理信息系统公共服务平台在线提交申报材料。（三）21世纪议程管理中心形式审查和网络评审。（四）通过评审的项目进入正式申报书填报和答辩评审阶段。（五）专家评审委员会综合评审和投票表决，择优立项。（六）立项后签订任务书并拨付经费。</t>
        </is>
      </c>
      <c r="AO20" s="305" t="inlineStr">
        <is>
          <t>N/A</t>
        </is>
      </c>
      <c r="AP20" s="305" t="inlineStr">
        <is>
          <t>N/A</t>
        </is>
      </c>
      <c r="AQ20" s="305" t="inlineStr">
        <is>
          <t>N/A</t>
        </is>
      </c>
      <c r="AR20" s="305" t="inlineStr">
        <is>
          <t>N/A</t>
        </is>
      </c>
      <c r="AS20" s="305" t="inlineStr">
        <is>
          <t>N/A</t>
        </is>
      </c>
      <c r="AT20" s="305" t="inlineStr">
        <is>
          <t>2024年度中央财政经费概算4.38亿元（28项研究任务）。2022年度首批约30个项目安排国拨经费约6亿元。来源：生态环境部2022年度、2024年度项目申报指南（环科财函〔2024〕55号）。</t>
        </is>
      </c>
      <c r="AU20" s="305" t="inlineStr">
        <is>
          <t>N/A</t>
        </is>
      </c>
      <c r="AV20" s="305" t="inlineStr">
        <is>
          <t>N/A</t>
        </is>
      </c>
      <c r="AW20" s="305" t="inlineStr">
        <is>
          <t>C24; C20; C19; C28; E38; F41; F42; M72</t>
        </is>
      </c>
      <c r="AX20" s="305" t="inlineStr">
        <is>
          <t>CO2</t>
        </is>
      </c>
      <c r="AY20" s="305" t="inlineStr">
        <is>
          <t>正向</t>
        </is>
      </c>
      <c r="AZ20" s="305" t="inlineStr">
        <is>
          <t>污染防治；资源节约；产业发展；技术创新</t>
        </is>
      </c>
      <c r="BA20" s="305" t="inlineStr">
        <is>
          <t>生态环境部关于发布国家重点研发计划循环经济关键技术与装备重点专项2024年度项目申报指南的通知（环科财函〔2024〕55号）；十四五循环经济发展规划（国发〔2021〕23号）</t>
        </is>
      </c>
      <c r="BB20" s="305" t="inlineStr">
        <is>
          <t>https://service.most.gov.cn</t>
        </is>
      </c>
      <c r="BC20" s="305" t="inlineStr">
        <is>
          <t>https://www.acca21.org.cn</t>
        </is>
      </c>
    </row>
    <row r="21">
      <c r="A21" s="305" t="inlineStr">
        <is>
          <t>CHNPARSEAI01S000</t>
        </is>
      </c>
      <c r="B21" s="305" t="inlineStr">
        <is>
          <t>工具</t>
        </is>
      </c>
      <c r="C21" s="305" t="inlineStr">
        <is>
          <t>公共评估规则</t>
        </is>
      </c>
      <c r="D21" s="305" t="inlineStr">
        <is>
          <t>战略环境评价</t>
        </is>
      </c>
      <c r="E21" s="305" t="inlineStr">
        <is>
          <t>跨部门</t>
        </is>
      </c>
      <c r="F21" s="305" t="inlineStr">
        <is>
          <t>土地利用规划；区域、流域、海域建设开发利用规划；工业、农业、畜牧业、林业、能源、水利、交通、城市建设、旅游、自然资源开发等专项规划</t>
        </is>
      </c>
      <c r="G21" s="305" t="inlineStr">
        <is>
          <t>规划环境影响评价</t>
        </is>
      </c>
      <c r="H21" s="305" t="inlineStr">
        <is>
          <t>Planning Environmental Impact Assessment</t>
        </is>
      </c>
      <c r="I21" s="305" t="inlineStr">
        <is>
          <t>中华人民共和国环境影响评价法（2002年通过，2016年、2018年修订）</t>
        </is>
      </c>
      <c r="J21" s="305" t="inlineStr">
        <is>
          <t>规划环境影响评价是指对国务院有关部门、设区的市级以上地方人民政府及其有关部门组织编制的土地利用的有关规划，区域、流域、海域的建设、开发利用规划，以及工业、农业、畜牧业、林业、能源、水利、交通、城市建设、旅游、自然资源开发的有关专项规划（简称"一地、两域、十专项"）进行环境影响评价的制度。该制度由《中华人民共和国环境影响评价法》（2002年10月28日第九届全国人大常委会第三十次会议通过，2003年9月1日施行，2016年7月2日和2018年12月29日两次修订）和《规划环境影响评价条例》（2009年8月17日国务院令第559号公布，2009年10月1日施行）确立。规划编制机关应当在规划编制过程中组织进行环境影响评价；对可能造成不良环境影响的规划，应当提出预防或者减轻不良环境影响的对策和措施。规划环境影响评价文件包括环境影响报告书和环境影响篇章或说明。设区的市级以上人民政府审批的专项规划，应当在审批前由其环境保护行政主管部门召集有关部门代表和专家组成审查小组，对环境影响报告书进行审查。规划审批机关应当将环境影响评价结论以及审查意见作为审批决策的重要依据。规划实施后，规划编制机关应当及时组织环境影响的跟踪评价。2016年修订取消了环评前置审批要求（原第七条"规划未经环境影响评价，审批机关不予审批"改为并联审批），并强化了规划环评与项目环评的联动机制。生态环境部陆续发布了一系列技术导则，包括《规划环境影响评价技术导则 总纲》（HJ 130-2014，2019年修订）以及煤炭工业、土地利用、流域开发、城市总体规划等专项规划环评技术导则。</t>
        </is>
      </c>
      <c r="K21" s="305" t="inlineStr">
        <is>
          <t>污染防治；生态保护</t>
        </is>
      </c>
      <c r="L21" s="305" t="inlineStr">
        <is>
          <t>间接</t>
        </is>
      </c>
      <c r="M21" s="305" t="inlineStr">
        <is>
          <t>环境</t>
        </is>
      </c>
      <c r="N21" s="305" t="inlineStr">
        <is>
          <t>中国</t>
        </is>
      </c>
      <c r="O21" s="305" t="inlineStr">
        <is>
          <t>国家</t>
        </is>
      </c>
      <c r="P21" s="305" t="inlineStr">
        <is>
          <t>N/A</t>
        </is>
      </c>
      <c r="Q21" s="305" t="inlineStr">
        <is>
          <t>28/10/2002</t>
        </is>
      </c>
      <c r="R21" s="305" t="inlineStr">
        <is>
          <t>01/09/2003</t>
        </is>
      </c>
      <c r="S21" s="305" t="inlineStr">
        <is>
          <t>N/A</t>
        </is>
      </c>
      <c r="T21" s="305" t="inlineStr">
        <is>
          <t>29/12/2018</t>
        </is>
      </c>
      <c r="U21" s="305" t="inlineStr">
        <is>
          <t>2002年10月28日第九届全国人大常委会第三十次会议通过，2003年9月1日施行。2016年7月2日第十二届全国人大常委会第二十一次会议修订（取消环评前置审批、强化规划环评与项目环评联动）。2018年12月29日第十三届全国人大常委会第七次会议再次修订（机构改革相关调整，将"环境保护行政主管部门"调整为"生态环境主管部门"）。配套行政法规《规划环境影响评价条例》于2009年8月17日以国务院令第559号公布，2009年10月1日施行，现行有效。</t>
        </is>
      </c>
      <c r="V21" s="305">
        <f>IF(R21="","生效",IF(R21="N/A","生效",IF(TODAY()&lt;DATE(VALUE(RIGHT(R21,4)),VALUE(MID(R21,4,2)),VALUE(LEFT(R21,2))),"计划实施",IF(S21="","生效",IF(S21="N/A","生效",IF(TODAY()&lt;DATE(VALUE(RIGHT(S21,4)),VALUE(MID(S21,4,2)),VALUE(LEFT(S21,2))),"生效","已终止"))))))</f>
        <v/>
      </c>
      <c r="W21" s="305" t="inlineStr">
        <is>
          <t>生态环境部（负责规划环境影响评价的指导、管理和监督）；规划编制机关（负责组织进行规划环境影响评价）；规划审批机关（负责将环评结论作为审批决策的重要依据）；省级生态环境主管部门（负责召集审查小组对环境影响报告书进行审查）</t>
        </is>
      </c>
      <c r="X21" s="305" t="inlineStr">
        <is>
          <t>土地利用规划；区域、流域、海域建设开发利用规划；工业、农业、能源、交通等专项规划；建设项目</t>
        </is>
      </c>
      <c r="Y21" s="305" t="inlineStr">
        <is>
          <t>新建</t>
        </is>
      </c>
      <c r="Z21" s="305" t="inlineStr">
        <is>
          <t>覆盖资产包括两类：（1）综合性规划——国务院有关部门、设区的市级以上地方人民政府及其有关部门组织编制的土地利用规划，区域、流域、海域的建设、开发利用规划（"一地三域"）；（2）专项规划——工业、农业、畜牧业、林业、能源、水利、交通、城市建设、旅游、自然资源开发的有关专项规划（"十专项"）；（3）对环境有影响的建设项目。</t>
        </is>
      </c>
      <c r="AA21" s="305" t="inlineStr">
        <is>
          <t>N/A</t>
        </is>
      </c>
      <c r="AB21" s="305" t="inlineStr">
        <is>
          <t>可能对环境造成重大影响的规划和建设项目应当编制环境影响报告书；环境影响较小的规划和建设项目应当编制环境影响篇章或说明。具体范围由国务院生态环境主管部门会同国务院有关部门制定，报国务院批准。原国家环境保护总局《关于印发〈编制环境影响报告书的规划的具体范围（试行）〉和〈编制环境影响篇章或说明的规划的具体范围（试行）〉的通知》（环发[2004]98号）规定了具体范围。</t>
        </is>
      </c>
      <c r="AC21" s="305" t="inlineStr">
        <is>
          <t>政府</t>
        </is>
      </c>
      <c r="AD21" s="305" t="inlineStr">
        <is>
          <t>规划编制机关（国务院有关部门、设区的市级以上地方人民政府及其有关部门）为规划环境影响评价的组织实施主体，对其编制的规划的环境影响评价文件的质量和结论负责。规划审批机关（包括各级人民政府及其有关部门）在审批规划时，应当将环境影响报告书结论以及审查意见作为决策的重要依据；对未附送环境影响评价文件的规划，不予审批（2016年修订前）或应在审批时统筹考虑环境影响（2016年修订后）。规划环境影响评价的编制单位（接受委托编制环评文件的技术机构）对环评文件的科学性、准确性承担技术责任。设区的市级以上人民政府审批的专项规划的审查小组由环境保护行政主管部门召集有关部门代表和专家组成。来源：《中华人民共和国环境影响评价法》第七条、第八条、第十三条、第十四条。</t>
        </is>
      </c>
      <c r="AE21" s="305" t="inlineStr">
        <is>
          <t>规划编制与审批</t>
        </is>
      </c>
      <c r="AF21" s="305" t="inlineStr">
        <is>
          <t>（1）规划编制阶段：规划编制机关应在规划编制过程中同步组织进行环境影响评价，编制环境影响报告书或环境影响篇章/说明。（2）规划报送审批前：对应当编制环境影响报告书的规划，规划编制机关应当举行论证会、听证会或者采取其他形式征求有关单位、专家和公众对环境影响报告书草案的意见。专项规划的编制机关应当将环境影响报告书送审稿报送审批前，由环境保护行政主管部门召集审查小组进行审查。（3）规划审批阶段：规划审批机关在审批规划时，应当将环境影响报告书结论以及审查意见作为审批决策的重要依据。审批中未采纳环境影响报告书结论以及审查意见的，应当作出说明并存档备查。（4）跟踪评价阶段：对环境有重大影响的规划实施后，规划编制机关应当及时组织环境影响的跟踪评价，并将评价结果报告审批机关；发现有明显不良环境影响的，应当及时提出改进措施。（5）项目环评联动：已经进行了环境影响评价的规划所包含的具体建设项目，其环境影响评价内容可以适当简化。</t>
        </is>
      </c>
      <c r="AG21" s="305" t="inlineStr">
        <is>
          <t>N/A</t>
        </is>
      </c>
      <c r="AH21" s="305" t="inlineStr">
        <is>
          <t>N/A</t>
        </is>
      </c>
      <c r="AI21" s="305" t="inlineStr">
        <is>
          <t>N/A</t>
        </is>
      </c>
      <c r="AJ21" s="305" t="inlineStr">
        <is>
          <t>（1）规划编制机关应当在规划编制过程中组织进行环境影响评价；（2）应当编制环境影响报告书的规划，应在规划草案报送审批前完成环境影响报告书的编制和审查；（3）环境影响报告书应当包括规划实施可能造成的环境影响分析、预测和评估，预防或减轻不良环境影响的对策和措施，以及环评结论；（4）编制机关应当征求有关单位、专家和公众对环境影响报告书草案的意见（论证会、听证会等）；（5）专项规划的环境影响报告书在审批前应由环境保护行政主管部门组织审查小组审查；（6）审查小组应由有关部门代表和专家组成，专家人数不得少于审查小组总人数的二分之一；（7）规划审批机关应当将环境影响评价结论作为审批决策的重要依据；（8）规划实施后应进行跟踪评价，发现明显不良环境影响的应及时提出改进措施；（9）规划环境影响评价技术机构应当具备相应的技术能力，遵守国家有关技术规范。来源：《中华人民共和国环境影响评价法》第七条至第十五条；《规划环境影响评价条例》。</t>
        </is>
      </c>
      <c r="AK21" s="305" t="inlineStr">
        <is>
          <t>N/A</t>
        </is>
      </c>
      <c r="AL21" s="305" t="inlineStr">
        <is>
          <t>N/A</t>
        </is>
      </c>
      <c r="AM21" s="305" t="inlineStr">
        <is>
          <t>N/A</t>
        </is>
      </c>
      <c r="AN21" s="305" t="inlineStr">
        <is>
          <t>N/A</t>
        </is>
      </c>
      <c r="AO21" s="305" t="inlineStr">
        <is>
          <t>N/A</t>
        </is>
      </c>
      <c r="AP21" s="305" t="inlineStr">
        <is>
          <t>N/A</t>
        </is>
      </c>
      <c r="AQ21" s="305" t="inlineStr">
        <is>
          <t>N/A</t>
        </is>
      </c>
      <c r="AR21" s="305" t="inlineStr">
        <is>
          <t>N/A</t>
        </is>
      </c>
      <c r="AS21" s="305" t="inlineStr">
        <is>
          <t>N/A</t>
        </is>
      </c>
      <c r="AT21" s="305" t="inlineStr">
        <is>
          <t>N/A</t>
        </is>
      </c>
      <c r="AU21" s="305" t="inlineStr">
        <is>
          <t>N/A</t>
        </is>
      </c>
      <c r="AV21" s="305" t="inlineStr">
        <is>
          <t>N/A</t>
        </is>
      </c>
      <c r="AW21" s="305" t="inlineStr">
        <is>
          <t>M72；N77；O84</t>
        </is>
      </c>
      <c r="AX21" s="305" t="inlineStr">
        <is>
          <t>CO2；CH4；N2O</t>
        </is>
      </c>
      <c r="AY21" s="305" t="inlineStr">
        <is>
          <t>正向</t>
        </is>
      </c>
      <c r="AZ21" s="305" t="inlineStr">
        <is>
          <t>污染防治；生态保护；资源节约；公众健康</t>
        </is>
      </c>
      <c r="BA21" s="305" t="inlineStr">
        <is>
          <t>中华人民共和国环境影响评价法（2002年10月28日第九届全国人大常委会第三十次会议通过，2003年9月1日施行，2016年7月2日第一次修订，2018年12月29日第二次修订）；规划环境影响评价条例（2009年8月17日国务院令第559号，2009年10月1日施行）</t>
        </is>
      </c>
      <c r="BB21" s="305" t="inlineStr">
        <is>
          <t>https://www.gov.cn/zhengce/content/2009-08/21/content_4815.htm</t>
        </is>
      </c>
      <c r="BC21" s="305" t="inlineStr">
        <is>
          <t>http://www.npc.gov.cn/npc/c1773/c2518/2019zhhbsjx/sjxflfg/201906/t20190628_298339.html</t>
        </is>
      </c>
    </row>
    <row r="22">
      <c r="A22" s="305" t="inlineStr">
        <is>
          <t>CHNPARECRI01S000</t>
        </is>
      </c>
      <c r="B22" s="305" t="inlineStr">
        <is>
          <t>工具</t>
        </is>
      </c>
      <c r="C22" s="305" t="inlineStr">
        <is>
          <t>公共评估规则</t>
        </is>
      </c>
      <c r="D22" s="305" t="inlineStr">
        <is>
          <t>投资项目节能减排评价</t>
        </is>
      </c>
      <c r="E22" s="305" t="inlineStr">
        <is>
          <t>跨部门</t>
        </is>
      </c>
      <c r="F22" s="305" t="inlineStr">
        <is>
          <t>N/A</t>
        </is>
      </c>
      <c r="G22" s="305" t="inlineStr">
        <is>
          <t>固定资产投资项目节能审查和碳排放评价制度</t>
        </is>
      </c>
      <c r="H22" s="305" t="inlineStr">
        <is>
          <t>Energy and Carbon Emission Assessment System for Fixed-Asset Investment Projects</t>
        </is>
      </c>
      <c r="I22" s="305" t="inlineStr">
        <is>
          <t>加快构建碳排放双控制度体系工作方案（国办发〔2024〕39号）</t>
        </is>
      </c>
      <c r="J22" s="305" t="inlineStr">
        <is>
          <t>对固定资产投资项目的能源消费和碳排放情况进行综合审查评价的制度。项目单位须在项目开工建设前编制节能报告（含碳排放评价专章），报节能审查机关审查。年综合能耗1000吨标准煤及以上或年煤炭消费量1000吨及以上的项目须进行节能审查。实行三级审查权限：国家发展改革委审查年综合能耗50万吨标准煤及以上或年煤炭消费量50万吨及以上的重点领域重大项目，省级审查1万吨标准煤及以上的项目，市级审查其余项目。未按规定进行节能审查或审查未通过的项目不得开工建设，已开工的责令停工整改。项目投产前须进行节能验收，验收不合格不得投入生产。</t>
        </is>
      </c>
      <c r="K22" s="305" t="inlineStr">
        <is>
          <t>减缓气候变化；能源效率；能源安全</t>
        </is>
      </c>
      <c r="L22" s="305" t="inlineStr">
        <is>
          <t>直接</t>
        </is>
      </c>
      <c r="M22" s="305" t="inlineStr">
        <is>
          <t>环境</t>
        </is>
      </c>
      <c r="N22" s="305" t="inlineStr">
        <is>
          <t>中国</t>
        </is>
      </c>
      <c r="O22" s="305" t="inlineStr">
        <is>
          <t>国家</t>
        </is>
      </c>
      <c r="P22" s="305" t="inlineStr">
        <is>
          <t>N/A</t>
        </is>
      </c>
      <c r="Q22" s="305" t="inlineStr">
        <is>
          <t>17/09/2010</t>
        </is>
      </c>
      <c r="R22" s="305" t="inlineStr">
        <is>
          <t>01/11/2010</t>
        </is>
      </c>
      <c r="S22" s="305" t="inlineStr">
        <is>
          <t>N/A</t>
        </is>
      </c>
      <c r="T22" s="305" t="inlineStr">
        <is>
          <t>17/07/2025</t>
        </is>
      </c>
      <c r="U22" s="305" t="inlineStr">
        <is>
          <t>2010年9月17日国家发展改革委令第6号《固定资产投资项目节能评估和审查暂行办法》首次建立制度，2010年11月1日施行。2016年11月27日国家发展改革委令第44号《固定资产投资项目节能审查办法》第一次修订（2017年1月1日施行）。2023年3月28日国家发展改革委令第2号第二次修订。2025年7月17日国家发展改革委令第31号第三次修订（2025年9月1日施行），正式将碳排放评价纳入节能审查，实现能耗双控向碳排放双控转型。</t>
        </is>
      </c>
      <c r="V22" s="305">
        <f>IF(R22="","生效",IF(R22="N/A","生效",IF(TODAY()&lt;DATE(VALUE(RIGHT(R22,4)),VALUE(MID(R22,4,2)),VALUE(LEFT(R22,2))),"计划实施",IF(S22="","生效",IF(S22="N/A","生效",IF(TODAY()&lt;DATE(VALUE(RIGHT(S22,4)),VALUE(MID(S22,4,2)),VALUE(LEFT(S22,2))),"生效","已终止"))))))</f>
        <v/>
      </c>
      <c r="W22" s="305" t="inlineStr">
        <is>
          <t>国家发展改革委（审查重大项目和制定政策标准）；省级发展改革部门或省级政府指定的节能审查机关（审查省级权限内项目）；市级发展改革部门或市级节能审查机关（审查市级权限内项目）</t>
        </is>
      </c>
      <c r="X22" s="305" t="inlineStr">
        <is>
          <t>固定资产投资项目（新建、改建、扩建、技术改造）</t>
        </is>
      </c>
      <c r="Y22" s="305" t="inlineStr">
        <is>
          <t>新建；既有</t>
        </is>
      </c>
      <c r="Z22" s="305" t="inlineStr">
        <is>
          <t>年综合能耗1000吨标准煤及以上或年煤炭消费量1000吨及以上的固定资产投资项目须进行节能审查和碳排放评价。国家发展改革委直接审查年综合能耗50万吨标准煤及以上（或年煤炭消费量50万吨及以上）的重点领域项目。不得将高耗能高排放项目审查权限下放至县级。</t>
        </is>
      </c>
      <c r="AA22" s="305" t="inlineStr">
        <is>
          <t>N/A</t>
        </is>
      </c>
      <c r="AB22" s="305" t="inlineStr">
        <is>
          <t>N/A</t>
        </is>
      </c>
      <c r="AC22" s="305" t="inlineStr">
        <is>
          <t>项目建设单位（项目业主/投资主体）</t>
        </is>
      </c>
      <c r="AD22" s="305" t="inlineStr">
        <is>
          <t>项目建设单位须在项目开工建设前编制节能报告（含碳排放评价专章），对报告内容和结论的真实性、准确性负责。节能报告应包含碳排放总量、碳排放结构、单位产品碳排放、单位增加值碳排放等内容。项目投产前须在试运行起6个月内完成节能验收。</t>
        </is>
      </c>
      <c r="AE22" s="305" t="inlineStr">
        <is>
          <t>节能审查；碳排放评价；节能验收；监督检查</t>
        </is>
      </c>
      <c r="AF22" s="305" t="inlineStr">
        <is>
          <t>项目单位在开工建设前编制节能报告（含碳排放评价专章）报节能审查机关。节能审查机关在受理后20个工作日内出具审查意见（情况复杂的可延长至30个工作日）。项目投产前试运行起6个月内完成节能验收，验收不合格不得投入生产。项目建设地点、内容、规模、能效水平、碳排放水平等发生重大变动的，或年综合能耗和碳排放量超过审查意见10%以上的，须重新审查。</t>
        </is>
      </c>
      <c r="AG22" s="305" t="inlineStr">
        <is>
          <t>N/A</t>
        </is>
      </c>
      <c r="AH22" s="305" t="inlineStr">
        <is>
          <t>N/A</t>
        </is>
      </c>
      <c r="AI22" s="305" t="inlineStr">
        <is>
          <t>N/A</t>
        </is>
      </c>
      <c r="AJ22" s="305" t="inlineStr">
        <is>
          <t>适用范围：年综合能耗达1000吨标准煤及以上或年煤炭消费量达1000吨及以上的固定资产投资项目。节能报告须包含碳排放专章。审查期限20个工作日（可延至30个工作日）。验收须在试运行起6个月内完成。重大变动或能耗/碳排放超审查意见10%以上须重新审查。</t>
        </is>
      </c>
      <c r="AK22" s="305" t="inlineStr">
        <is>
          <t>N/A</t>
        </is>
      </c>
      <c r="AL22" s="305" t="inlineStr">
        <is>
          <t>N/A</t>
        </is>
      </c>
      <c r="AM22" s="305" t="inlineStr">
        <is>
          <t>N/A</t>
        </is>
      </c>
      <c r="AN22" s="305" t="inlineStr">
        <is>
          <t>N/A</t>
        </is>
      </c>
      <c r="AO22" s="305" t="inlineStr">
        <is>
          <t>N/A</t>
        </is>
      </c>
      <c r="AP22" s="305" t="inlineStr">
        <is>
          <t>N/A</t>
        </is>
      </c>
      <c r="AQ22" s="305" t="inlineStr">
        <is>
          <t>N/A</t>
        </is>
      </c>
      <c r="AR22" s="305" t="inlineStr">
        <is>
          <t>N/A</t>
        </is>
      </c>
      <c r="AS22" s="305" t="inlineStr">
        <is>
          <t>N/A</t>
        </is>
      </c>
      <c r="AT22" s="305" t="inlineStr">
        <is>
          <t>N/A</t>
        </is>
      </c>
      <c r="AU22" s="305" t="inlineStr">
        <is>
          <t>N/A</t>
        </is>
      </c>
      <c r="AV22" s="305" t="inlineStr">
        <is>
          <t>N/A</t>
        </is>
      </c>
      <c r="AW22" s="305" t="inlineStr">
        <is>
          <t>O84</t>
        </is>
      </c>
      <c r="AX22" s="305" t="inlineStr">
        <is>
          <t>CO2</t>
        </is>
      </c>
      <c r="AY22" s="305" t="inlineStr">
        <is>
          <t>正向</t>
        </is>
      </c>
      <c r="AZ22" s="305" t="inlineStr">
        <is>
          <t>节能；能源安全；产业发展</t>
        </is>
      </c>
      <c r="BA22" s="305" t="inlineStr">
        <is>
          <t>《固定资产投资项目节能审查和碳排放评价办法》（国家发展和改革委员会令第31号，2025年7月17日公布，2025年9月1日起施行）</t>
        </is>
      </c>
      <c r="BB22" s="305" t="inlineStr">
        <is>
          <t>https://www.gov.cn/gongbao/2025/issue_12246/202508/content_7038015.html</t>
        </is>
      </c>
      <c r="BC22" s="305" t="inlineStr">
        <is>
          <t>https://www.ndrc.gov.cn/fzggw/jgsj/hzs/sjdt/201009/t20100921_1131153.html</t>
        </is>
      </c>
    </row>
    <row r="23">
      <c r="A23" s="305" t="inlineStr">
        <is>
          <t>CHNPARECAI01S000</t>
        </is>
      </c>
      <c r="B23" s="305" t="inlineStr">
        <is>
          <t>工具</t>
        </is>
      </c>
      <c r="C23" s="305" t="inlineStr">
        <is>
          <t>公共评估规则</t>
        </is>
      </c>
      <c r="D23" s="305" t="inlineStr">
        <is>
          <t>环境合规审计</t>
        </is>
      </c>
      <c r="E23" s="305" t="inlineStr">
        <is>
          <t>工业</t>
        </is>
      </c>
      <c r="F23" s="305" t="inlineStr">
        <is>
          <t>N/A</t>
        </is>
      </c>
      <c r="G23" s="305" t="inlineStr">
        <is>
          <t>清洁生产审核制度</t>
        </is>
      </c>
      <c r="H23" s="305" t="inlineStr">
        <is>
          <t>Environmental Compliance Audit System</t>
        </is>
      </c>
      <c r="I23" s="305" t="inlineStr">
        <is>
          <t>"十四五"全国清洁生产推行方案（发改环资〔2021〕1524号）</t>
        </is>
      </c>
      <c r="J23" s="305" t="inlineStr">
        <is>
          <t>对工业企业生产和服务过程进行调查和诊断，找出能耗高、物耗高、污染重的原因，提出减少有毒有害物料使用、降低能耗物耗、减少污染物产生和排放的方案，并对方案实施效果进行跟踪核验的制度。对超标排放、高耗能和使用有毒有害物质的企业实行强制性审核，鼓励其他企业自愿开展审核。分为三类强制性情形：（一）污染物排放超过国家或地方排放标准或超过重点污染物排放总量控制指标；（二）超过单位产品能源消耗限额标准；（三）使用有毒有害原料或排放有毒有害物质。审核遵循准备、预审核、审核、方案产生和筛选、方案确定、方案实施、持续清洁生产七步法。企业须在名单公布后一个月内公开相关信息，一年内完成审核。第（三）类企业两次审核间隔不超过五年。不实施审核或弄虚作假的，处五万元以上五十万元以下罚款。</t>
        </is>
      </c>
      <c r="K23" s="305" t="inlineStr">
        <is>
          <t>污染防治；资源节约</t>
        </is>
      </c>
      <c r="L23" s="305" t="inlineStr">
        <is>
          <t>间接</t>
        </is>
      </c>
      <c r="M23" s="305" t="inlineStr">
        <is>
          <t>环境</t>
        </is>
      </c>
      <c r="N23" s="305" t="inlineStr">
        <is>
          <t>中国</t>
        </is>
      </c>
      <c r="O23" s="305" t="inlineStr">
        <is>
          <t>国家</t>
        </is>
      </c>
      <c r="P23" s="305" t="inlineStr">
        <is>
          <t>N/A</t>
        </is>
      </c>
      <c r="Q23" s="305" t="inlineStr">
        <is>
          <t>29/06/2002</t>
        </is>
      </c>
      <c r="R23" s="305" t="inlineStr">
        <is>
          <t>01/01/2003</t>
        </is>
      </c>
      <c r="S23" s="305" t="inlineStr">
        <is>
          <t>N/A</t>
        </is>
      </c>
      <c r="T23" s="305" t="inlineStr">
        <is>
          <t>01/07/2016</t>
        </is>
      </c>
      <c r="U23" s="305" t="inlineStr">
        <is>
          <t>2002年6月29日《中华人民共和国清洁生产促进法》首次建立强制性清洁生产审核制度（主席令第72号，2003年1月1日施行）。2004年8月16日原国家环境保护总局第16号令《清洁生产审核暂行办法》发布实施细则。2012年2月29日《清洁生产促进法》修正。2016年5月16日国家发展和改革委员会、环境保护部第38号令《清洁生产审核办法》发布（2016年7月1日施行），替代2004年第16号令，扩大有毒有害物质范围，强化审核要求。</t>
        </is>
      </c>
      <c r="V23" s="305">
        <f>IF(R23="","生效",IF(R23="N/A","生效",IF(TODAY()&lt;DATE(VALUE(RIGHT(R23,4)),VALUE(MID(R23,4,2)),VALUE(LEFT(R23,2))),"计划实施",IF(S23="","生效",IF(S23="N/A","生效",IF(TODAY()&lt;DATE(VALUE(RIGHT(S23,4)),VALUE(MID(S23,4,2)),VALUE(LEFT(S23,2))),"生效","已终止"))))))</f>
        <v/>
      </c>
      <c r="W23" s="305" t="inlineStr">
        <is>
          <t>生态环境主管部门（第（一）（三）类情形牵头）；节能主管部门（第（二）类情形牵头）；清洁生产综合协调部门（统筹协调）</t>
        </is>
      </c>
      <c r="X23" s="305" t="inlineStr">
        <is>
          <t>工业企业生产设施和工艺（列入强制性清洁生产审核名单的企业）</t>
        </is>
      </c>
      <c r="Y23" s="305" t="inlineStr">
        <is>
          <t>既有</t>
        </is>
      </c>
      <c r="Z23" s="305" t="inlineStr">
        <is>
          <t>有下列情形之一的企业须实施强制性清洁生产审核：（一）污染物排放超过国家或地方排放标准，或虽未超标但超过重点污染物排放总量控制指标；（二）超过单位产品能源消耗限额标准构成高耗能；（三）使用有毒有害原料进行生产或在生产中排放有毒有害物质。有毒有害物质包括危险废物、剧毒化学品和重点环境管理危险化学品、含铅汞镉铬等重金属和类金属砷的物质、持久性有机污染物、其他具有毒性可能污染环境的物质。</t>
        </is>
      </c>
      <c r="AA23" s="305" t="inlineStr">
        <is>
          <t>N/A</t>
        </is>
      </c>
      <c r="AB23" s="305" t="inlineStr">
        <is>
          <t>N/A</t>
        </is>
      </c>
      <c r="AC23" s="305" t="inlineStr">
        <is>
          <t>企业（列入强制性清洁生产审核名单的工业企业）</t>
        </is>
      </c>
      <c r="AD23" s="305" t="inlineStr">
        <is>
          <t>强制性审核企业须在名单公布后一个月内公开排放、能耗和有毒有害物质使用情况，两个月内开展审核，一年内完成审核并提交报告。企业须委托符合条件的咨询服务机构或自行组织审核。审核费用可列入企业经营成本。自愿审核企业可参照强制性审核程序执行。</t>
        </is>
      </c>
      <c r="AE23" s="305" t="inlineStr">
        <is>
          <t>清洁生产审核；清洁生产方案实施；持续清洁生产</t>
        </is>
      </c>
      <c r="AF23" s="305" t="inlineStr">
        <is>
          <t>审核程序按七步法进行：审核准备、预审核、审核、方案的产生和筛选、方案的确定、方案的实施、持续清洁生产。方案实施后须进行效果评估和跟踪核验。审核报告须报送主管部门。企业须在名单公布后一个月内在企业官网或当地主要媒体公布排放、能耗和有毒有害物质使用等相关信息。</t>
        </is>
      </c>
      <c r="AG23" s="305" t="inlineStr">
        <is>
          <t>N/A</t>
        </is>
      </c>
      <c r="AH23" s="305" t="inlineStr">
        <is>
          <t>N/A</t>
        </is>
      </c>
      <c r="AI23" s="305" t="inlineStr">
        <is>
          <t>N/A</t>
        </is>
      </c>
      <c r="AJ23" s="305" t="inlineStr">
        <is>
          <t>强制性清洁生产审核名单由主管部门确定并公布。第（一）（三）类企业名单由环境保护主管部门确定，第（二）类企业名单由节能主管部门确定。企业须在名单公布后一个月内公布相关信息，一年内完成审核。第（三）类企业两次审核间隔不超过五年。不实施强制性审核或在审核中弄虚作假的，由县级以上主管部门责令限期改正；拒不改正的，处五万元以上五十万元以下罚款。</t>
        </is>
      </c>
      <c r="AK23" s="305" t="inlineStr">
        <is>
          <t>N/A</t>
        </is>
      </c>
      <c r="AL23" s="305" t="inlineStr">
        <is>
          <t>N/A</t>
        </is>
      </c>
      <c r="AM23" s="305" t="inlineStr">
        <is>
          <t>N/A</t>
        </is>
      </c>
      <c r="AN23" s="305" t="inlineStr">
        <is>
          <t>N/A</t>
        </is>
      </c>
      <c r="AO23" s="305" t="inlineStr">
        <is>
          <t>N/A</t>
        </is>
      </c>
      <c r="AP23" s="305" t="inlineStr">
        <is>
          <t>N/A</t>
        </is>
      </c>
      <c r="AQ23" s="305" t="inlineStr">
        <is>
          <t>N/A</t>
        </is>
      </c>
      <c r="AR23" s="305" t="inlineStr">
        <is>
          <t>N/A</t>
        </is>
      </c>
      <c r="AS23" s="305" t="inlineStr">
        <is>
          <t>N/A</t>
        </is>
      </c>
      <c r="AT23" s="305" t="inlineStr">
        <is>
          <t>N/A</t>
        </is>
      </c>
      <c r="AU23" s="305" t="inlineStr">
        <is>
          <t>N/A</t>
        </is>
      </c>
      <c r="AV23" s="305" t="inlineStr">
        <is>
          <t>N/A</t>
        </is>
      </c>
      <c r="AW23" s="305" t="inlineStr">
        <is>
          <t>O84</t>
        </is>
      </c>
      <c r="AX23" s="305" t="inlineStr">
        <is>
          <t>CO2</t>
        </is>
      </c>
      <c r="AY23" s="305" t="inlineStr">
        <is>
          <t>正向</t>
        </is>
      </c>
      <c r="AZ23" s="305" t="inlineStr">
        <is>
          <t>污染防治；资源节约；节能</t>
        </is>
      </c>
      <c r="BA23" s="305" t="inlineStr">
        <is>
          <t>《清洁生产审核办法》（国家发展和改革委员会、环境保护部令第38号，2016年5月16日发布，2016年7月1日施行）</t>
        </is>
      </c>
      <c r="BB23" s="305" t="inlineStr">
        <is>
          <t>https://www.gov.cn/gongbao/content/2016/content_5100040.htm</t>
        </is>
      </c>
      <c r="BC23" s="305" t="inlineStr">
        <is>
          <t>https://www.gov.cn/gongbao/content/2002/content_61640.htm</t>
        </is>
      </c>
    </row>
    <row r="24">
      <c r="A24" s="305" t="inlineStr">
        <is>
          <t>CHNPAREIAI01S000</t>
        </is>
      </c>
      <c r="B24" s="305" t="inlineStr">
        <is>
          <t>工具</t>
        </is>
      </c>
      <c r="C24" s="305" t="inlineStr">
        <is>
          <t>公共评估规则</t>
        </is>
      </c>
      <c r="D24" s="305" t="inlineStr">
        <is>
          <t>环境影响评价</t>
        </is>
      </c>
      <c r="E24" s="305" t="inlineStr">
        <is>
          <t>跨部门</t>
        </is>
      </c>
      <c r="F24" s="305" t="inlineStr">
        <is>
          <t>N/A</t>
        </is>
      </c>
      <c r="G24" s="305" t="inlineStr">
        <is>
          <t>建设项目环境影响评价制度</t>
        </is>
      </c>
      <c r="H24" s="305" t="inlineStr">
        <is>
          <t>Environmental Impact Assessment System for Construction Projects</t>
        </is>
      </c>
      <c r="I24" s="305" t="inlineStr">
        <is>
          <t>中华人民共和国环境影响评价法（2002年通过，2016年、2018年修正）</t>
        </is>
      </c>
      <c r="J24" s="305" t="inlineStr">
        <is>
          <t>对建设项目实施后可能造成的环境影响进行分析、预测和评估，提出预防或减轻不良环境影响的对策措施，并进行跟踪监测的制度。根据环境影响程度实行分类管理：可能造成重大环境影响的编制环境影响报告书，可能造成轻度环境影响的编制环境影响报告表，环境影响很小的填报环境影响登记表。环境影响评价文件未经审批部门审查或审查后未予批准的，建设单位不得开工建设。2018年修正取消环评机构资质要求，由建设单位对环评文件内容和结论负责，可自行委托技术单位或自行编制。</t>
        </is>
      </c>
      <c r="K24" s="305" t="inlineStr">
        <is>
          <t>污染防治；生态保护</t>
        </is>
      </c>
      <c r="L24" s="305" t="inlineStr">
        <is>
          <t>间接</t>
        </is>
      </c>
      <c r="M24" s="305" t="inlineStr">
        <is>
          <t>环境</t>
        </is>
      </c>
      <c r="N24" s="305" t="inlineStr">
        <is>
          <t>中国</t>
        </is>
      </c>
      <c r="O24" s="305" t="inlineStr">
        <is>
          <t>国家</t>
        </is>
      </c>
      <c r="P24" s="305" t="inlineStr">
        <is>
          <t>N/A</t>
        </is>
      </c>
      <c r="Q24" s="305" t="inlineStr">
        <is>
          <t>28/10/2002</t>
        </is>
      </c>
      <c r="R24" s="305" t="inlineStr">
        <is>
          <t>01/09/2003</t>
        </is>
      </c>
      <c r="S24" s="305" t="inlineStr">
        <is>
          <t>N/A</t>
        </is>
      </c>
      <c r="T24" s="305" t="inlineStr">
        <is>
          <t>29/12/2018</t>
        </is>
      </c>
      <c r="U24" s="305" t="inlineStr">
        <is>
          <t>2018年12月29日第十三届全国人大常委会第七次会议修正：将环境保护行政主管部门统一修改为生态环境主管部门；取消环评机构资质要求，建设单位对环评文件内容和结论负责，可自行委托技术单位或自行编制；加大对环评文件质量问题的处罚力度（建设单位50万-200万元罚款，责任人5万-20万元罚款）。</t>
        </is>
      </c>
      <c r="V24" s="305">
        <f>IF(R24="","生效",IF(R24="N/A","生效",IF(TODAY()&lt;DATE(VALUE(RIGHT(R24,4)),VALUE(MID(R24,4,2)),VALUE(LEFT(R24,2))),"计划实施",IF(S24="","生效",IF(S24="N/A","生效",IF(TODAY()&lt;DATE(VALUE(RIGHT(S24,4)),VALUE(MID(S24,4,2)),VALUE(LEFT(S24,2))),"生效","已终止"))))))</f>
        <v/>
      </c>
      <c r="W24" s="305" t="inlineStr">
        <is>
          <t>生态环境部（制定分类管理名录、审批重大项目和核设施项目）；省级生态环境主管部门（审批省级权限内项目）；市级生态环境主管部门（审批市级权限内项目）</t>
        </is>
      </c>
      <c r="X24" s="305" t="inlineStr">
        <is>
          <t>建设项目（按环境影响程度分为三类：报告书、报告表、登记表）</t>
        </is>
      </c>
      <c r="Y24" s="305" t="inlineStr">
        <is>
          <t>新建</t>
        </is>
      </c>
      <c r="Z24" s="305" t="inlineStr">
        <is>
          <t>生态环境部制定《建设项目环境影响评价分类管理名录》，明确各类别建设项目的环评文件类型要求。名录根据行业类别、工艺特点、规模和选址等因素确定分类。</t>
        </is>
      </c>
      <c r="AA24" s="305" t="inlineStr">
        <is>
          <t>N/A</t>
        </is>
      </c>
      <c r="AB24" s="305" t="inlineStr">
        <is>
          <t>N/A</t>
        </is>
      </c>
      <c r="AC24" s="305" t="inlineStr">
        <is>
          <t>建设单位（项目业主）</t>
        </is>
      </c>
      <c r="AD24" s="305" t="inlineStr">
        <is>
          <t>建设单位对环评报告书/报告表的内容和结论负责。建设单位可自行委托技术单位编制环评文件，具备技术能力的也可自行编制。接受委托的技术单位承担相应责任，不得与审批部门存在任何利益关系。</t>
        </is>
      </c>
      <c r="AE24" s="305" t="inlineStr">
        <is>
          <t>审批；备案；跟踪检查；环境影响后评价</t>
        </is>
      </c>
      <c r="AF24" s="305" t="inlineStr">
        <is>
          <t>报告书审批时限60日，报告表审批时限30日，登记表实行备案管理。建设项目的性质、规模、地点、生产工艺或污染防治措施发生重大变动的，须重新报批环评文件。环评文件自批准之日起超过五年方开工的，须报原审批部门重新审核。审批部门受理后须在规定时限内完成审批，不得收取任何费用。</t>
        </is>
      </c>
      <c r="AG24" s="305" t="inlineStr">
        <is>
          <t>N/A</t>
        </is>
      </c>
      <c r="AH24" s="305" t="inlineStr">
        <is>
          <t>N/A</t>
        </is>
      </c>
      <c r="AI24" s="305" t="inlineStr">
        <is>
          <t>N/A</t>
        </is>
      </c>
      <c r="AJ24" s="305" t="inlineStr">
        <is>
          <t>实行分类管理：可能造成重大环境影响的编制环境影响报告书（对环境影响进行全面评价）；可能造成轻度环境影响的编制环境影响报告表（对环境影响进行分析或专项评价）；环境影响很小的填报环境影响登记表（备案管理）。禁止未批先建，违反者处建设项目总投资额1%至5%的罚款，并可责令恢复原状。</t>
        </is>
      </c>
      <c r="AK24" s="305" t="inlineStr">
        <is>
          <t>N/A</t>
        </is>
      </c>
      <c r="AL24" s="305" t="inlineStr">
        <is>
          <t>N/A</t>
        </is>
      </c>
      <c r="AM24" s="305" t="inlineStr">
        <is>
          <t>N/A</t>
        </is>
      </c>
      <c r="AN24" s="305" t="inlineStr">
        <is>
          <t>N/A</t>
        </is>
      </c>
      <c r="AO24" s="305" t="inlineStr">
        <is>
          <t>N/A</t>
        </is>
      </c>
      <c r="AP24" s="305" t="inlineStr">
        <is>
          <t>N/A</t>
        </is>
      </c>
      <c r="AQ24" s="305" t="inlineStr">
        <is>
          <t>N/A</t>
        </is>
      </c>
      <c r="AR24" s="305" t="inlineStr">
        <is>
          <t>N/A</t>
        </is>
      </c>
      <c r="AS24" s="305" t="inlineStr">
        <is>
          <t>N/A</t>
        </is>
      </c>
      <c r="AT24" s="305" t="inlineStr">
        <is>
          <t>N/A</t>
        </is>
      </c>
      <c r="AU24" s="305" t="inlineStr">
        <is>
          <t>N/A</t>
        </is>
      </c>
      <c r="AV24" s="305" t="inlineStr">
        <is>
          <t>N/A</t>
        </is>
      </c>
      <c r="AW24" s="305" t="inlineStr">
        <is>
          <t>O84</t>
        </is>
      </c>
      <c r="AX24" s="305" t="inlineStr">
        <is>
          <t>CO2；CH4；N2O</t>
        </is>
      </c>
      <c r="AY24" s="305" t="inlineStr">
        <is>
          <t>正向</t>
        </is>
      </c>
      <c r="AZ24" s="305" t="inlineStr">
        <is>
          <t>污染防治；生态保护；资源节约</t>
        </is>
      </c>
      <c r="BA24" s="305" t="inlineStr">
        <is>
          <t>《中华人民共和国环境影响评价法》（2002年10月28日第九届全国人大常委会第三十次会议通过，2016年7月2日、2018年12月29日修正，主席令第24号）</t>
        </is>
      </c>
      <c r="BB24" s="305" t="inlineStr">
        <is>
          <t>http://www.npc.gov.cn/npc/c1773/c2518/2019zhhbsjx/sjxflfg/201906/t20190628_298339.html</t>
        </is>
      </c>
      <c r="BC24" s="305" t="inlineStr">
        <is>
          <t>N/A</t>
        </is>
      </c>
    </row>
    <row r="25">
      <c r="A25" s="305" t="inlineStr">
        <is>
          <t>CHNPARCPAI01S000</t>
        </is>
      </c>
      <c r="B25" s="305" t="inlineStr">
        <is>
          <t>工具</t>
        </is>
      </c>
      <c r="C25" s="305" t="inlineStr">
        <is>
          <t>公共评估规则</t>
        </is>
      </c>
      <c r="D25" s="305" t="inlineStr">
        <is>
          <t>气候绩效评估考核</t>
        </is>
      </c>
      <c r="E25" s="305" t="inlineStr">
        <is>
          <t>跨部门</t>
        </is>
      </c>
      <c r="F25" s="305" t="inlineStr">
        <is>
          <t>碳排放总量与强度管控；煤炭和石油消费调控；非化石能源发展；工业、建筑、交通领域绿色低碳转型；公共机构节能；林业碳汇</t>
        </is>
      </c>
      <c r="G25" s="305" t="inlineStr">
        <is>
          <t>碳达峰碳中和综合评价考核办法</t>
        </is>
      </c>
      <c r="H25" s="305" t="inlineStr">
        <is>
          <t>Comprehensive Performance Assessment for Carbon Peaking and Carbon Neutrality</t>
        </is>
      </c>
      <c r="I25" s="305" t="inlineStr">
        <is>
          <t>加快构建碳排放双控制度体系工作方案（国办发〔2024〕39号）</t>
        </is>
      </c>
      <c r="J25" s="305" t="inlineStr">
        <is>
          <t>对各省（区、市）碳达峰碳中和工作进展和目标任务完成情况进行年度综合评价考核。设置碳排放总量、碳排放强度降低、煤炭消费总量、石油消费总量、非化石能源消费占比5项控制指标，以及单位GDP能耗降低、规上工业单位增加值能耗和碳排放降低、城乡建设绿色低碳转型、交通运输绿色低碳转型、公共机构碳排放强度降低、碳市场覆盖行业排放控制、森林蓄积量增长等9项支撑指标。考核结果分优秀、合格、不合格三个等次，作为领导班子和领导干部综合考核评价、选拔任用、监督管理的重要参考，实行党政同责。控制指标任一项不达标即为不合格。</t>
        </is>
      </c>
      <c r="K25" s="305" t="inlineStr">
        <is>
          <t>减缓气候变化；能源安全；绿色经济</t>
        </is>
      </c>
      <c r="L25" s="305" t="inlineStr">
        <is>
          <t>间接</t>
        </is>
      </c>
      <c r="M25" s="305" t="inlineStr">
        <is>
          <t>环境</t>
        </is>
      </c>
      <c r="N25" s="305" t="inlineStr">
        <is>
          <t>中国</t>
        </is>
      </c>
      <c r="O25" s="305" t="inlineStr">
        <is>
          <t>国家</t>
        </is>
      </c>
      <c r="P25" s="305" t="inlineStr">
        <is>
          <t>N/A</t>
        </is>
      </c>
      <c r="Q25" s="305" t="inlineStr">
        <is>
          <t>12/04/2026</t>
        </is>
      </c>
      <c r="R25" s="305" t="inlineStr">
        <is>
          <t>12/04/2026</t>
        </is>
      </c>
      <c r="S25" s="305" t="inlineStr">
        <is>
          <t>N/A</t>
        </is>
      </c>
      <c r="T25" s="305" t="inlineStr">
        <is>
          <t>N/A</t>
        </is>
      </c>
      <c r="U25" s="305" t="inlineStr">
        <is>
          <t>本办法于2026年2月26日经中央政治局常委会会议审议批准，2026年4月12日由中共中央办公厅、国务院办公厅发布，自2026年度起对各省（区、市）开展评价考核，为初始版本。</t>
        </is>
      </c>
      <c r="V25" s="305">
        <f>IF(R25="","生效",IF(R25="N/A","生效",IF(TODAY()&lt;DATE(VALUE(RIGHT(R25,4)),VALUE(MID(R25,4,2)),VALUE(LEFT(R25,2))),"计划实施",IF(S25="","生效",IF(S25="N/A","生效",IF(TODAY()&lt;DATE(VALUE(RIGHT(S25,4)),VALUE(MID(S25,4,2)),VALUE(LEFT(S25,2))),"生效","已终止"))))))</f>
        <v/>
      </c>
      <c r="W25" s="305" t="inlineStr">
        <is>
          <t>国家发展改革委（统筹实施评价考核）；中央组织部（统筹指导，结果纳入干部考核）；生态环境部（碳排放总量与强度监测）；国家能源局（能源结构指标）；工业和信息化部（工业领域指标）；住房城乡建设部（城乡建设领域指标）；交通运输部（交通运输领域指标）；国管局（公共机构指标）；国家林草局、自然资源部（森林蓄积量指标）</t>
        </is>
      </c>
      <c r="X25" s="305" t="inlineStr">
        <is>
          <t>N/A</t>
        </is>
      </c>
      <c r="Y25" s="305" t="inlineStr">
        <is>
          <t>N/A</t>
        </is>
      </c>
      <c r="Z25" s="305" t="inlineStr">
        <is>
          <t>本工具为政府绩效评价考核制度，不针对具体物理资产进行监管。</t>
        </is>
      </c>
      <c r="AA25" s="305" t="inlineStr">
        <is>
          <t>N/A</t>
        </is>
      </c>
      <c r="AB25" s="305" t="inlineStr">
        <is>
          <t>N/A</t>
        </is>
      </c>
      <c r="AC25" s="305" t="inlineStr">
        <is>
          <t>各省（区、市）党委和政府</t>
        </is>
      </c>
      <c r="AD25" s="305" t="inlineStr">
        <is>
          <t>考核对象为各省、自治区、直辖市党委和政府，实行党政同责。省级党委和政府对本地区碳达峰碳中和工作负总责，按要求开展年度自评并向党中央、国务院提交自评报告。</t>
        </is>
      </c>
      <c r="AE25" s="305" t="inlineStr">
        <is>
          <t>评价考核</t>
        </is>
      </c>
      <c r="AF25" s="305" t="inlineStr">
        <is>
          <t>按年度组织实施，于考核年度次年开展。程序包括：（1）地方自评——各省党委和政府对本地区年度工作推进情况和目标任务完成情况进行自评；（2）部门评价——各有关部门对负责指标的全国进展和各省情况进行评价，分为达标或不达标；（3）实地核验——国家发展改革委会同有关部门采取实地抽查、委托第三方核查等方式核验数据真实性；（4）结果评定——国家发展改革委结合自评、部门评价和实地核验情况，按优秀、合格、不合格三个等次提出结果建议，商中央组织部后报党中央、国务院。</t>
        </is>
      </c>
      <c r="AG25" s="305" t="inlineStr">
        <is>
          <t>N/A</t>
        </is>
      </c>
      <c r="AH25" s="305" t="inlineStr">
        <is>
          <t>N/A</t>
        </is>
      </c>
      <c r="AI25" s="305" t="inlineStr">
        <is>
          <t>N/A</t>
        </is>
      </c>
      <c r="AJ25" s="305" t="inlineStr">
        <is>
          <t>5项控制指标必须全部达标；9项支撑指标中不达标项少于3项。控制指标任一项不达标或支撑指标3项及以上不达标，考核结果为不合格。数据造假直接评为不合格。</t>
        </is>
      </c>
      <c r="AK25" s="305" t="inlineStr">
        <is>
          <t>N/A</t>
        </is>
      </c>
      <c r="AL25" s="305" t="inlineStr">
        <is>
          <t>N/A</t>
        </is>
      </c>
      <c r="AM25" s="305" t="inlineStr">
        <is>
          <t>N/A</t>
        </is>
      </c>
      <c r="AN25" s="305" t="inlineStr">
        <is>
          <t>N/A</t>
        </is>
      </c>
      <c r="AO25" s="305" t="inlineStr">
        <is>
          <t>N/A</t>
        </is>
      </c>
      <c r="AP25" s="305" t="inlineStr">
        <is>
          <t>N/A</t>
        </is>
      </c>
      <c r="AQ25" s="305" t="inlineStr">
        <is>
          <t>N/A</t>
        </is>
      </c>
      <c r="AR25" s="305" t="inlineStr">
        <is>
          <t>N/A</t>
        </is>
      </c>
      <c r="AS25" s="305" t="inlineStr">
        <is>
          <t>N/A</t>
        </is>
      </c>
      <c r="AT25" s="305" t="inlineStr">
        <is>
          <t>N/A</t>
        </is>
      </c>
      <c r="AU25" s="305" t="inlineStr">
        <is>
          <t>N/A</t>
        </is>
      </c>
      <c r="AV25" s="305" t="inlineStr">
        <is>
          <t>N/A</t>
        </is>
      </c>
      <c r="AW25" s="305" t="inlineStr">
        <is>
          <t>O84</t>
        </is>
      </c>
      <c r="AX25" s="305" t="inlineStr">
        <is>
          <t>CO2</t>
        </is>
      </c>
      <c r="AY25" s="305" t="inlineStr">
        <is>
          <t>正向</t>
        </is>
      </c>
      <c r="AZ25" s="305" t="inlineStr">
        <is>
          <t>能源安全；产业发展；污染防治</t>
        </is>
      </c>
      <c r="BA25" s="305" t="inlineStr">
        <is>
          <t>中共中央办公厅、国务院办公厅《碳达峰碳中和综合评价考核办法》（2026年2月26日中央政治局常委会会议审议批准，2026年4月12日发布）</t>
        </is>
      </c>
      <c r="BB25" s="305" t="inlineStr">
        <is>
          <t>https://www.gov.cn/gongbao/2026/issue_12726/202605/content_7068093.html</t>
        </is>
      </c>
      <c r="BC25" s="305" t="inlineStr">
        <is>
          <t>N/A</t>
        </is>
      </c>
    </row>
  </sheetData>
  <mergeCells count="9">
    <mergeCell ref="AU1:AV1"/>
    <mergeCell ref="AM1:AT1"/>
    <mergeCell ref="AW1:AZ1"/>
    <mergeCell ref="X1:AL1"/>
    <mergeCell ref="BA1:BB1"/>
    <mergeCell ref="N1:W1"/>
    <mergeCell ref="C1:F1"/>
    <mergeCell ref="A1:B1"/>
    <mergeCell ref="G1:M1"/>
  </mergeCells>
  <pageMargins left="0.7" right="0.7" top="0.75" bottom="0.75" header="0.3" footer="0.3"/>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2026-07-16T02:55:09Z</dcterms:created>
  <dcterms:modified xmlns:dcterms="http://purl.org/dc/terms/" xmlns:xsi="http://www.w3.org/2001/XMLSchema-instance" xsi:type="dcterms:W3CDTF">2026-09-10T02:05:43Z</dcterms:modified>
  <cp:lastModifiedBy>Danqing</cp:lastModifiedBy>
</cp:coreProperties>
</file>